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14595" windowHeight="4620" tabRatio="874" activeTab="8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8">Chuva!$A$1:$AH$32</definedName>
    <definedName name="_xlnm.Print_Area" localSheetId="7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B2" i="14" l="1"/>
  <c r="C5" i="14"/>
  <c r="B5" i="14"/>
  <c r="B2" i="15"/>
  <c r="B2" i="12"/>
  <c r="B2" i="9"/>
  <c r="B2" i="8"/>
  <c r="B2" i="7"/>
  <c r="B2" i="6"/>
  <c r="B2" i="5"/>
  <c r="B2" i="4"/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AG74" i="14" l="1"/>
  <c r="AH74" i="14"/>
  <c r="AH52" i="14"/>
  <c r="AG50" i="14"/>
  <c r="AG52" i="14"/>
  <c r="AF52" i="14"/>
  <c r="AH50" i="14" l="1"/>
  <c r="AF74" i="14"/>
  <c r="AF50" i="14"/>
  <c r="AE48" i="12" l="1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18" i="14" l="1"/>
  <c r="AG17" i="15" l="1"/>
  <c r="AG15" i="12"/>
  <c r="AF15" i="12"/>
  <c r="AG16" i="15"/>
  <c r="AF16" i="15"/>
  <c r="AG9" i="15"/>
  <c r="AF9" i="15"/>
  <c r="AF25" i="15"/>
  <c r="AG25" i="6"/>
  <c r="AG25" i="9" l="1"/>
  <c r="AF24" i="12"/>
  <c r="AF25" i="9"/>
  <c r="AF25" i="4" l="1"/>
  <c r="AF51" i="14" l="1"/>
  <c r="AF12" i="14"/>
  <c r="AF25" i="14"/>
  <c r="AF53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G27" i="5"/>
  <c r="AF26" i="4" l="1"/>
  <c r="AF34" i="4"/>
  <c r="AF31" i="4"/>
  <c r="AF8" i="14"/>
  <c r="AF13" i="14"/>
  <c r="AF17" i="14"/>
  <c r="AF21" i="14"/>
  <c r="AF26" i="14"/>
  <c r="AF30" i="14"/>
  <c r="AF34" i="14"/>
  <c r="AF24" i="4"/>
  <c r="AF28" i="4"/>
  <c r="AF36" i="4"/>
  <c r="AG26" i="5"/>
  <c r="AF33" i="4"/>
  <c r="AF30" i="4"/>
  <c r="AG29" i="5"/>
  <c r="AF27" i="4"/>
  <c r="AF35" i="4"/>
  <c r="AF6" i="14"/>
  <c r="AF10" i="14"/>
  <c r="AF15" i="14"/>
  <c r="AF19" i="14"/>
  <c r="AF23" i="14"/>
  <c r="AF28" i="14"/>
  <c r="AF32" i="14"/>
  <c r="AF36" i="14"/>
  <c r="AF32" i="4"/>
  <c r="AG28" i="5"/>
  <c r="AF29" i="4"/>
  <c r="AF37" i="4"/>
  <c r="AF38" i="14"/>
  <c r="AF40" i="14"/>
  <c r="AF42" i="14"/>
  <c r="AF44" i="14"/>
  <c r="AF46" i="14"/>
  <c r="AF48" i="14"/>
  <c r="AF39" i="14"/>
  <c r="AF41" i="14"/>
  <c r="AF43" i="14"/>
  <c r="AF45" i="14"/>
  <c r="AF47" i="14"/>
  <c r="AF49" i="14"/>
  <c r="AF5" i="14"/>
  <c r="AF7" i="14"/>
  <c r="AF14" i="14"/>
  <c r="AF16" i="14"/>
  <c r="AF20" i="14"/>
  <c r="AF22" i="14"/>
  <c r="AF24" i="14"/>
  <c r="AF27" i="14"/>
  <c r="AF29" i="14"/>
  <c r="AF31" i="14"/>
  <c r="AF33" i="14"/>
  <c r="AF35" i="14"/>
  <c r="AF37" i="14"/>
  <c r="AF11" i="14"/>
  <c r="B50" i="4"/>
  <c r="AF9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G25" i="14" l="1"/>
  <c r="AG25" i="15"/>
  <c r="AF31" i="15" l="1"/>
  <c r="AF38" i="15"/>
  <c r="AG38" i="14"/>
  <c r="AG18" i="15"/>
  <c r="AG31" i="15"/>
  <c r="AG31" i="14"/>
  <c r="AG38" i="15"/>
  <c r="AF28" i="15"/>
  <c r="AG28" i="15"/>
  <c r="AG28" i="14"/>
  <c r="AF18" i="15"/>
  <c r="AF37" i="12" l="1"/>
  <c r="AF30" i="12"/>
  <c r="AG37" i="12"/>
  <c r="AG30" i="12"/>
  <c r="AG24" i="12"/>
  <c r="AG12" i="9"/>
  <c r="AF16" i="9"/>
  <c r="AG16" i="9"/>
  <c r="AF21" i="9" l="1"/>
  <c r="AF19" i="9"/>
  <c r="AF13" i="9"/>
  <c r="AG17" i="12"/>
  <c r="AG20" i="9"/>
  <c r="AF20" i="9"/>
  <c r="AG14" i="9"/>
  <c r="AF22" i="9"/>
  <c r="AG15" i="9"/>
  <c r="AF31" i="9"/>
  <c r="AF17" i="9"/>
  <c r="AF23" i="9"/>
  <c r="AG24" i="9"/>
  <c r="AF15" i="9"/>
  <c r="AF24" i="9"/>
  <c r="AF18" i="9"/>
  <c r="AG31" i="9"/>
  <c r="AG19" i="9"/>
  <c r="AF38" i="9"/>
  <c r="AG13" i="9"/>
  <c r="AG21" i="9"/>
  <c r="AG17" i="9"/>
  <c r="AG22" i="9"/>
  <c r="AG18" i="9"/>
  <c r="AF17" i="12"/>
  <c r="AG23" i="9"/>
  <c r="AG29" i="9"/>
  <c r="AG38" i="9"/>
  <c r="AF29" i="9"/>
  <c r="AG12" i="8"/>
  <c r="AG16" i="8"/>
  <c r="AG25" i="8"/>
  <c r="AF12" i="8"/>
  <c r="AF16" i="8"/>
  <c r="AF25" i="8"/>
  <c r="AF25" i="7"/>
  <c r="AF12" i="7"/>
  <c r="AG12" i="6"/>
  <c r="AF16" i="6"/>
  <c r="AG16" i="6"/>
  <c r="AF25" i="6"/>
  <c r="AG14" i="6" l="1"/>
  <c r="AF18" i="8"/>
  <c r="AF31" i="6"/>
  <c r="AF22" i="6"/>
  <c r="AG18" i="6"/>
  <c r="AF29" i="6"/>
  <c r="AG22" i="6"/>
  <c r="AF35" i="6"/>
  <c r="AG20" i="6"/>
  <c r="AF23" i="6"/>
  <c r="AG21" i="6"/>
  <c r="AF15" i="6"/>
  <c r="AF13" i="6"/>
  <c r="AG37" i="6"/>
  <c r="AG32" i="6"/>
  <c r="AF39" i="6"/>
  <c r="AF37" i="6"/>
  <c r="AF32" i="6"/>
  <c r="AF30" i="6"/>
  <c r="AG27" i="6"/>
  <c r="AG18" i="8"/>
  <c r="AG31" i="8"/>
  <c r="AF21" i="6"/>
  <c r="AG40" i="6"/>
  <c r="AF24" i="6"/>
  <c r="AF19" i="6"/>
  <c r="AG17" i="6"/>
  <c r="AG24" i="6"/>
  <c r="AF18" i="6"/>
  <c r="AF18" i="7"/>
  <c r="AF38" i="7"/>
  <c r="AF42" i="6"/>
  <c r="AF40" i="6"/>
  <c r="AG35" i="6"/>
  <c r="AG42" i="6"/>
  <c r="AF38" i="6"/>
  <c r="AG28" i="6"/>
  <c r="AF26" i="6"/>
  <c r="AG38" i="6"/>
  <c r="AF33" i="6"/>
  <c r="AF28" i="6"/>
  <c r="AF27" i="6"/>
  <c r="AF28" i="8"/>
  <c r="AF17" i="6"/>
  <c r="AG41" i="6"/>
  <c r="AF36" i="6"/>
  <c r="AF34" i="6"/>
  <c r="AF20" i="6"/>
  <c r="AG38" i="8"/>
  <c r="AF41" i="6"/>
  <c r="AG31" i="6"/>
  <c r="AF31" i="7"/>
  <c r="AG28" i="8"/>
  <c r="AF38" i="8"/>
  <c r="AG39" i="6"/>
  <c r="AG36" i="6"/>
  <c r="AG23" i="6"/>
  <c r="AG19" i="6"/>
  <c r="AG15" i="6"/>
  <c r="AF31" i="8"/>
  <c r="AG33" i="6"/>
  <c r="AG29" i="6"/>
  <c r="AG34" i="6"/>
  <c r="AG30" i="6"/>
  <c r="AG26" i="6"/>
  <c r="AG13" i="6"/>
  <c r="AF12" i="5"/>
  <c r="AF16" i="5"/>
  <c r="AG12" i="5"/>
  <c r="AG16" i="5"/>
  <c r="AG25" i="5"/>
  <c r="AF25" i="5"/>
  <c r="AG31" i="5" l="1"/>
  <c r="AF38" i="5"/>
  <c r="AF18" i="5"/>
  <c r="AG18" i="5"/>
  <c r="AF31" i="5"/>
  <c r="AF28" i="5"/>
  <c r="AG38" i="5"/>
  <c r="AH25" i="14"/>
  <c r="AH28" i="14"/>
  <c r="AH31" i="14"/>
  <c r="AH38" i="14"/>
  <c r="AG18" i="14" l="1"/>
  <c r="AG18" i="12"/>
  <c r="AF19" i="4"/>
  <c r="AG19" i="8"/>
  <c r="AF19" i="8"/>
  <c r="AF38" i="4"/>
  <c r="AF19" i="7"/>
  <c r="AF19" i="5"/>
  <c r="AG19" i="5"/>
  <c r="AH18" i="14"/>
  <c r="AF18" i="4"/>
  <c r="AF47" i="9" l="1"/>
  <c r="AF45" i="9"/>
  <c r="Y75" i="14"/>
  <c r="Q75" i="14"/>
  <c r="I75" i="14"/>
  <c r="B75" i="14" l="1"/>
  <c r="AA75" i="14"/>
  <c r="C75" i="14"/>
  <c r="D75" i="14"/>
  <c r="L75" i="14"/>
  <c r="T75" i="14"/>
  <c r="AB75" i="14"/>
  <c r="Z75" i="14"/>
  <c r="E75" i="14"/>
  <c r="M75" i="14"/>
  <c r="U75" i="14"/>
  <c r="AC75" i="14"/>
  <c r="F75" i="14"/>
  <c r="N75" i="14"/>
  <c r="V75" i="14"/>
  <c r="AD75" i="14"/>
  <c r="J75" i="14"/>
  <c r="K75" i="14"/>
  <c r="G75" i="14"/>
  <c r="O75" i="14"/>
  <c r="W75" i="14"/>
  <c r="AE75" i="14"/>
  <c r="R75" i="14"/>
  <c r="S75" i="14"/>
  <c r="H75" i="14"/>
  <c r="P75" i="14"/>
  <c r="X75" i="14"/>
  <c r="AG6" i="12"/>
  <c r="AF6" i="12"/>
  <c r="AF44" i="9"/>
  <c r="AF46" i="9"/>
  <c r="AG33" i="15"/>
  <c r="AF33" i="15"/>
  <c r="AF48" i="9"/>
  <c r="AG30" i="15"/>
  <c r="AG10" i="9"/>
  <c r="AG24" i="15"/>
  <c r="AF24" i="15"/>
  <c r="AG26" i="14"/>
  <c r="AG36" i="15"/>
  <c r="AF36" i="15"/>
  <c r="AG37" i="14"/>
  <c r="AG29" i="14"/>
  <c r="AF34" i="15"/>
  <c r="AG34" i="15"/>
  <c r="AG27" i="14"/>
  <c r="AF32" i="15"/>
  <c r="AG32" i="15"/>
  <c r="AG42" i="12"/>
  <c r="AG26" i="15"/>
  <c r="AG37" i="15"/>
  <c r="AF37" i="15"/>
  <c r="AG40" i="5"/>
  <c r="AG29" i="15"/>
  <c r="AF29" i="15"/>
  <c r="AG30" i="14"/>
  <c r="AG24" i="14"/>
  <c r="AF35" i="15"/>
  <c r="AG35" i="15"/>
  <c r="AG36" i="14"/>
  <c r="AF49" i="9"/>
  <c r="AG35" i="12"/>
  <c r="AF35" i="12"/>
  <c r="AG36" i="12"/>
  <c r="AF36" i="12"/>
  <c r="AF38" i="12"/>
  <c r="AG38" i="12"/>
  <c r="AF39" i="12"/>
  <c r="AG39" i="12"/>
  <c r="AG40" i="12"/>
  <c r="AG41" i="12"/>
  <c r="AF28" i="12"/>
  <c r="AG28" i="12"/>
  <c r="AF29" i="12"/>
  <c r="AG29" i="12"/>
  <c r="AF31" i="12"/>
  <c r="AG31" i="12"/>
  <c r="AG43" i="12"/>
  <c r="AG47" i="9"/>
  <c r="AG23" i="12"/>
  <c r="AF23" i="12"/>
  <c r="AF13" i="12"/>
  <c r="AG33" i="9"/>
  <c r="AF33" i="9"/>
  <c r="AG44" i="9"/>
  <c r="AF29" i="7"/>
  <c r="AG34" i="9"/>
  <c r="AF34" i="9"/>
  <c r="AF36" i="7"/>
  <c r="AG35" i="9"/>
  <c r="AF35" i="9"/>
  <c r="B50" i="9"/>
  <c r="AF11" i="12"/>
  <c r="AF36" i="9"/>
  <c r="AG36" i="9"/>
  <c r="AF37" i="9"/>
  <c r="AG37" i="9"/>
  <c r="AG43" i="9"/>
  <c r="AF43" i="9"/>
  <c r="AG46" i="9"/>
  <c r="AG9" i="9"/>
  <c r="AF9" i="9"/>
  <c r="AF10" i="12"/>
  <c r="AF16" i="12"/>
  <c r="AG23" i="5"/>
  <c r="AF39" i="9"/>
  <c r="AG39" i="9"/>
  <c r="AG45" i="5"/>
  <c r="AG9" i="12"/>
  <c r="AF9" i="12"/>
  <c r="AF40" i="9"/>
  <c r="AG40" i="9"/>
  <c r="AG48" i="9"/>
  <c r="AG32" i="9"/>
  <c r="AF32" i="9"/>
  <c r="AF41" i="9"/>
  <c r="AG41" i="9"/>
  <c r="AF14" i="12"/>
  <c r="AG8" i="5"/>
  <c r="AF10" i="7"/>
  <c r="AG11" i="9"/>
  <c r="AF42" i="9"/>
  <c r="AG42" i="9"/>
  <c r="AG45" i="9"/>
  <c r="AF9" i="5"/>
  <c r="AG9" i="5"/>
  <c r="AF11" i="7"/>
  <c r="AF14" i="5"/>
  <c r="AG14" i="5"/>
  <c r="AF17" i="5"/>
  <c r="AG17" i="5"/>
  <c r="AF26" i="7"/>
  <c r="AG32" i="8"/>
  <c r="AF32" i="8"/>
  <c r="AF39" i="8"/>
  <c r="AG39" i="8"/>
  <c r="AG33" i="8"/>
  <c r="AF33" i="8"/>
  <c r="AG6" i="5"/>
  <c r="AF30" i="7"/>
  <c r="AG34" i="5"/>
  <c r="AF37" i="7"/>
  <c r="AG41" i="5"/>
  <c r="AG43" i="8"/>
  <c r="AG48" i="5"/>
  <c r="B50" i="5"/>
  <c r="AF15" i="5"/>
  <c r="AG15" i="5"/>
  <c r="AF24" i="5"/>
  <c r="AG24" i="5"/>
  <c r="AF34" i="8"/>
  <c r="AG34" i="8"/>
  <c r="AF41" i="8"/>
  <c r="AG41" i="8"/>
  <c r="AG44" i="5"/>
  <c r="AF48" i="7"/>
  <c r="AF17" i="8"/>
  <c r="AG17" i="8"/>
  <c r="AF11" i="6"/>
  <c r="AF20" i="8"/>
  <c r="AG20" i="8"/>
  <c r="AF24" i="8"/>
  <c r="AG24" i="8"/>
  <c r="AF32" i="7"/>
  <c r="AG35" i="5"/>
  <c r="AF39" i="7"/>
  <c r="AG42" i="5"/>
  <c r="AG7" i="5"/>
  <c r="AF10" i="6"/>
  <c r="AF11" i="8"/>
  <c r="AG11" i="8"/>
  <c r="AF15" i="8"/>
  <c r="AG15" i="8"/>
  <c r="AF26" i="5"/>
  <c r="AF35" i="8"/>
  <c r="AG35" i="8"/>
  <c r="AG42" i="8"/>
  <c r="AG47" i="5"/>
  <c r="AF9" i="7"/>
  <c r="AF23" i="8"/>
  <c r="AG23" i="8"/>
  <c r="AF9" i="6"/>
  <c r="AG21" i="5"/>
  <c r="AF26" i="8"/>
  <c r="AG26" i="8"/>
  <c r="AF27" i="5"/>
  <c r="AF29" i="5"/>
  <c r="AF33" i="7"/>
  <c r="AG36" i="5"/>
  <c r="AF36" i="5"/>
  <c r="AF40" i="7"/>
  <c r="AG43" i="5"/>
  <c r="AF10" i="8"/>
  <c r="AG10" i="8"/>
  <c r="AF13" i="5"/>
  <c r="AG13" i="5"/>
  <c r="AG21" i="8"/>
  <c r="AF21" i="8"/>
  <c r="AF27" i="8"/>
  <c r="AG27" i="8"/>
  <c r="AF29" i="8"/>
  <c r="AG29" i="8"/>
  <c r="AH29" i="14"/>
  <c r="AF36" i="8"/>
  <c r="AG36" i="8"/>
  <c r="AF43" i="7"/>
  <c r="AG9" i="8"/>
  <c r="AF9" i="8"/>
  <c r="AG30" i="5"/>
  <c r="AF30" i="5"/>
  <c r="AF34" i="7"/>
  <c r="AG37" i="5"/>
  <c r="AF37" i="5"/>
  <c r="AF41" i="7"/>
  <c r="AF33" i="5"/>
  <c r="AG33" i="5"/>
  <c r="AF40" i="8"/>
  <c r="AG40" i="8"/>
  <c r="AG11" i="5"/>
  <c r="AF11" i="5"/>
  <c r="AF13" i="8"/>
  <c r="AG13" i="8"/>
  <c r="AG22" i="5"/>
  <c r="AF24" i="7"/>
  <c r="AG30" i="8"/>
  <c r="AF30" i="8"/>
  <c r="AF37" i="8"/>
  <c r="AG37" i="8"/>
  <c r="AG46" i="5"/>
  <c r="AF14" i="8"/>
  <c r="AG14" i="8"/>
  <c r="AG10" i="5"/>
  <c r="AF10" i="5"/>
  <c r="AF22" i="8"/>
  <c r="AG22" i="8"/>
  <c r="AG32" i="5"/>
  <c r="AF32" i="5"/>
  <c r="AF35" i="7"/>
  <c r="AG39" i="5"/>
  <c r="AF42" i="7"/>
  <c r="AG49" i="5"/>
  <c r="AG20" i="5"/>
  <c r="AH33" i="14"/>
  <c r="AF43" i="4"/>
  <c r="AH26" i="14"/>
  <c r="AH35" i="14"/>
  <c r="AF49" i="4"/>
  <c r="AF41" i="4"/>
  <c r="AH32" i="14"/>
  <c r="AF48" i="4"/>
  <c r="AF40" i="4"/>
  <c r="AH37" i="14"/>
  <c r="AF47" i="4"/>
  <c r="AF39" i="4"/>
  <c r="AF42" i="4"/>
  <c r="AH24" i="14"/>
  <c r="AH34" i="14"/>
  <c r="AF46" i="4"/>
  <c r="AF9" i="4"/>
  <c r="AG9" i="14"/>
  <c r="AH9" i="14"/>
  <c r="AH27" i="14"/>
  <c r="AH30" i="14"/>
  <c r="AF45" i="4"/>
  <c r="AH36" i="14"/>
  <c r="AF44" i="4"/>
  <c r="AG66" i="14"/>
  <c r="AG67" i="14"/>
  <c r="AG68" i="14"/>
  <c r="AG69" i="14"/>
  <c r="AG70" i="14"/>
  <c r="AH51" i="14"/>
  <c r="AH53" i="14"/>
  <c r="AH54" i="14"/>
  <c r="AH55" i="14"/>
  <c r="AH56" i="14"/>
  <c r="AH57" i="14"/>
  <c r="AH58" i="14"/>
  <c r="AH59" i="14"/>
  <c r="AH60" i="14"/>
  <c r="AG51" i="14"/>
  <c r="AG53" i="14"/>
  <c r="AG54" i="14"/>
  <c r="AG55" i="14"/>
  <c r="AG56" i="14"/>
  <c r="AG57" i="14"/>
  <c r="AG58" i="14"/>
  <c r="AG59" i="14"/>
  <c r="AG60" i="14"/>
  <c r="AG61" i="14"/>
  <c r="AG62" i="14"/>
  <c r="AG63" i="14"/>
  <c r="AG64" i="14"/>
  <c r="AG65" i="14"/>
  <c r="AH75" i="14" l="1"/>
  <c r="AF75" i="14"/>
  <c r="AG75" i="14"/>
  <c r="AG73" i="14"/>
  <c r="AG71" i="14" l="1"/>
  <c r="AG72" i="14"/>
  <c r="AG30" i="9" l="1"/>
  <c r="AF30" i="9"/>
  <c r="AF30" i="15"/>
  <c r="AG7" i="6"/>
  <c r="AF13" i="7"/>
  <c r="AF21" i="7"/>
  <c r="AG6" i="15"/>
  <c r="AF6" i="15"/>
  <c r="AF8" i="12"/>
  <c r="AG8" i="12"/>
  <c r="AG15" i="14"/>
  <c r="AH15" i="14"/>
  <c r="AG16" i="12"/>
  <c r="AF23" i="7"/>
  <c r="AG49" i="14"/>
  <c r="AH49" i="14"/>
  <c r="AF48" i="15"/>
  <c r="AG48" i="15"/>
  <c r="AG46" i="12"/>
  <c r="AF46" i="12"/>
  <c r="AF27" i="15"/>
  <c r="AG27" i="15"/>
  <c r="AF27" i="12"/>
  <c r="AG27" i="12"/>
  <c r="AG35" i="14"/>
  <c r="AG44" i="14"/>
  <c r="AH44" i="14"/>
  <c r="AG16" i="14"/>
  <c r="AH16" i="14"/>
  <c r="AG11" i="6"/>
  <c r="AF15" i="15"/>
  <c r="AG15" i="15"/>
  <c r="AF20" i="7"/>
  <c r="AF49" i="15"/>
  <c r="AG49" i="15"/>
  <c r="AF47" i="12"/>
  <c r="AG47" i="12"/>
  <c r="AG46" i="8"/>
  <c r="AF46" i="8"/>
  <c r="AG45" i="6"/>
  <c r="AH22" i="14"/>
  <c r="AG22" i="14"/>
  <c r="AF26" i="15"/>
  <c r="AF26" i="12"/>
  <c r="AG26" i="12"/>
  <c r="AG34" i="14"/>
  <c r="AG43" i="14"/>
  <c r="AH43" i="14"/>
  <c r="AF44" i="15"/>
  <c r="AG44" i="15"/>
  <c r="AF17" i="15"/>
  <c r="AF18" i="12"/>
  <c r="AG7" i="14"/>
  <c r="AH7" i="14"/>
  <c r="AF7" i="15"/>
  <c r="AG7" i="15"/>
  <c r="AF8" i="8"/>
  <c r="AG8" i="8"/>
  <c r="AG10" i="6"/>
  <c r="AG13" i="14"/>
  <c r="AH13" i="14"/>
  <c r="AG14" i="12"/>
  <c r="AF48" i="12"/>
  <c r="AG48" i="12"/>
  <c r="AF47" i="8"/>
  <c r="AG47" i="8"/>
  <c r="AF46" i="7"/>
  <c r="AG21" i="14"/>
  <c r="AH21" i="14"/>
  <c r="AG22" i="15"/>
  <c r="AF22" i="15"/>
  <c r="AF25" i="12"/>
  <c r="AG25" i="12"/>
  <c r="AG33" i="14"/>
  <c r="AF34" i="12"/>
  <c r="AG34" i="12"/>
  <c r="AG42" i="14"/>
  <c r="AH42" i="14"/>
  <c r="AG43" i="15"/>
  <c r="AF43" i="15"/>
  <c r="AF43" i="12"/>
  <c r="AF43" i="6"/>
  <c r="AG43" i="6"/>
  <c r="AF7" i="12"/>
  <c r="AG7" i="12"/>
  <c r="AF6" i="8"/>
  <c r="AG6" i="8"/>
  <c r="AF8" i="7"/>
  <c r="AG9" i="6"/>
  <c r="AH11" i="14"/>
  <c r="AG11" i="14"/>
  <c r="AG13" i="15"/>
  <c r="AF13" i="15"/>
  <c r="AF17" i="7"/>
  <c r="AG23" i="14"/>
  <c r="AH23" i="14"/>
  <c r="AF48" i="8"/>
  <c r="AG48" i="8"/>
  <c r="AF47" i="7"/>
  <c r="AG46" i="6"/>
  <c r="AF21" i="15"/>
  <c r="AG21" i="15"/>
  <c r="AF21" i="12"/>
  <c r="AG21" i="12"/>
  <c r="AF28" i="7"/>
  <c r="AG32" i="14"/>
  <c r="AF33" i="12"/>
  <c r="AG33" i="12"/>
  <c r="AG41" i="14"/>
  <c r="AH41" i="14"/>
  <c r="AG42" i="15"/>
  <c r="AF42" i="15"/>
  <c r="AF42" i="12"/>
  <c r="AG6" i="14"/>
  <c r="AH6" i="14"/>
  <c r="AF6" i="7"/>
  <c r="AG8" i="6"/>
  <c r="AG10" i="14"/>
  <c r="AH10" i="14"/>
  <c r="AG11" i="15"/>
  <c r="AF11" i="15"/>
  <c r="AG13" i="12"/>
  <c r="AF16" i="7"/>
  <c r="AG20" i="14"/>
  <c r="AH20" i="14"/>
  <c r="AF23" i="15"/>
  <c r="AG23" i="15"/>
  <c r="AF49" i="8"/>
  <c r="AG49" i="8"/>
  <c r="AG47" i="6"/>
  <c r="AH46" i="14"/>
  <c r="AG46" i="14"/>
  <c r="AF20" i="12"/>
  <c r="AG20" i="12"/>
  <c r="AF27" i="7"/>
  <c r="AG32" i="12"/>
  <c r="AF32" i="12"/>
  <c r="AG40" i="14"/>
  <c r="AH40" i="14"/>
  <c r="AG41" i="15"/>
  <c r="AF41" i="15"/>
  <c r="AF41" i="12"/>
  <c r="AF44" i="8"/>
  <c r="AG44" i="8"/>
  <c r="AF8" i="15"/>
  <c r="AG8" i="15"/>
  <c r="AG48" i="14"/>
  <c r="AH48" i="14"/>
  <c r="AG7" i="8"/>
  <c r="AF7" i="8"/>
  <c r="AG6" i="6"/>
  <c r="AF10" i="15"/>
  <c r="AG10" i="15"/>
  <c r="AG11" i="12"/>
  <c r="AF15" i="7"/>
  <c r="AG19" i="14"/>
  <c r="AH19" i="14"/>
  <c r="AG20" i="15"/>
  <c r="AF20" i="15"/>
  <c r="AF22" i="12"/>
  <c r="AG22" i="12"/>
  <c r="AF49" i="7"/>
  <c r="AF48" i="6"/>
  <c r="AG48" i="6"/>
  <c r="AG46" i="15"/>
  <c r="AF46" i="15"/>
  <c r="AG39" i="14"/>
  <c r="AH39" i="14"/>
  <c r="AF40" i="15"/>
  <c r="AG40" i="15"/>
  <c r="AF40" i="12"/>
  <c r="AF43" i="8"/>
  <c r="AF44" i="7"/>
  <c r="AF47" i="15"/>
  <c r="AG47" i="15"/>
  <c r="AF7" i="7"/>
  <c r="AG8" i="14"/>
  <c r="AH8" i="14"/>
  <c r="AG10" i="12"/>
  <c r="AG17" i="14"/>
  <c r="AH17" i="14"/>
  <c r="AF19" i="15"/>
  <c r="AG19" i="15"/>
  <c r="AF19" i="12"/>
  <c r="AG19" i="12"/>
  <c r="AG49" i="6"/>
  <c r="AG47" i="14"/>
  <c r="AH47" i="14"/>
  <c r="AF22" i="7"/>
  <c r="AF39" i="15"/>
  <c r="AG39" i="15"/>
  <c r="AF42" i="8"/>
  <c r="AG44" i="6"/>
  <c r="AF7" i="9"/>
  <c r="AG7" i="9"/>
  <c r="AF8" i="6"/>
  <c r="AF6" i="9"/>
  <c r="AG6" i="9"/>
  <c r="AF6" i="6"/>
  <c r="AF11" i="9"/>
  <c r="AF28" i="9"/>
  <c r="AG28" i="9"/>
  <c r="AF7" i="6"/>
  <c r="AF10" i="9"/>
  <c r="AF27" i="9"/>
  <c r="AG27" i="9"/>
  <c r="AG49" i="9"/>
  <c r="AF46" i="6"/>
  <c r="AF26" i="9"/>
  <c r="AG26" i="9"/>
  <c r="AF49" i="6"/>
  <c r="AF8" i="9"/>
  <c r="AG8" i="9"/>
  <c r="AF47" i="6"/>
  <c r="AF44" i="6"/>
  <c r="AF20" i="4"/>
  <c r="B50" i="15"/>
  <c r="AF7" i="4"/>
  <c r="AF13" i="4"/>
  <c r="AF20" i="5"/>
  <c r="AF23" i="4"/>
  <c r="AF47" i="5"/>
  <c r="AF11" i="4"/>
  <c r="AF49" i="5"/>
  <c r="AF34" i="5"/>
  <c r="AF42" i="5"/>
  <c r="AF10" i="4"/>
  <c r="AF22" i="5"/>
  <c r="AF41" i="5"/>
  <c r="AF8" i="5"/>
  <c r="AF17" i="4"/>
  <c r="AF21" i="5"/>
  <c r="AF22" i="4"/>
  <c r="AF40" i="5"/>
  <c r="AF6" i="5"/>
  <c r="AF8" i="4"/>
  <c r="AF16" i="4"/>
  <c r="AF21" i="4"/>
  <c r="AF39" i="5"/>
  <c r="AF48" i="5"/>
  <c r="AF6" i="4"/>
  <c r="AF15" i="4"/>
  <c r="AF35" i="5"/>
  <c r="AF7" i="5"/>
  <c r="AF23" i="5"/>
  <c r="AF46" i="5"/>
  <c r="AF44" i="5"/>
  <c r="AF43" i="5"/>
  <c r="AF5" i="7" l="1"/>
  <c r="AG5" i="8"/>
  <c r="AF5" i="9"/>
  <c r="AF5" i="12"/>
  <c r="AF49" i="12" s="1"/>
  <c r="AF5" i="15"/>
  <c r="AF50" i="15" s="1"/>
  <c r="AG5" i="5"/>
  <c r="AF5" i="6"/>
  <c r="AF5" i="8"/>
  <c r="AF50" i="8" s="1"/>
  <c r="AG5" i="9"/>
  <c r="AG5" i="12"/>
  <c r="AG5" i="15"/>
  <c r="AG5" i="6"/>
  <c r="AF5" i="5"/>
  <c r="AF50" i="5" s="1"/>
  <c r="AG5" i="14"/>
  <c r="AH5" i="14"/>
  <c r="AF5" i="4" l="1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F50" i="6" l="1"/>
  <c r="AG50" i="6"/>
  <c r="AF50" i="7"/>
  <c r="AG50" i="8"/>
  <c r="AF50" i="9"/>
  <c r="AG50" i="15"/>
  <c r="AG49" i="12"/>
  <c r="AG50" i="9"/>
  <c r="AG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F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<sst xmlns="http://schemas.openxmlformats.org/spreadsheetml/2006/main" count="1688" uniqueCount="241">
  <si>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</si>
  <si>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</si>
  <si>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</si>
  <si>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</si>
  <si>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</si>
  <si>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</si>
  <si>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</si>
  <si>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</si>
  <si>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</si>
  <si>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</si>
  <si>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</si>
  <si>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</si>
  <si>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</si>
  <si>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</si>
  <si>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</si>
  <si>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</si>
  <si>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</si>
  <si>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</si>
  <si>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</si>
  <si>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</si>
  <si>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</si>
  <si>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</si>
  <si>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</si>
  <si>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</si>
  <si>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</si>
  <si>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</si>
  <si>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</si>
  <si>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</si>
  <si>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</si>
  <si>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</si>
  <si>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</si>
  <si>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</si>
  <si>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</si>
  <si>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</si>
  <si>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</si>
  <si>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</si>
  <si>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</si>
  <si>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</si>
  <si>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</si>
  <si>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</si>
  <si>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</si>
  <si>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</si>
  <si>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</si>
  <si>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</si>
  <si>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</si>
  <si>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</si>
  <si>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</si>
  <si>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</si>
  <si>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</si>
  <si>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</si>
  <si>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</si>
  <si>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</si>
  <si>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</si>
  <si>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</si>
  <si>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</si>
  <si>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</si>
  <si>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</si>
  <si>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</si>
  <si>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</si>
  <si>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</si>
  <si>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</si>
  <si>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</si>
  <si>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</si>
  <si>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</si>
  <si>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</si>
  <si>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</si>
  <si>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</si>
  <si>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</si>
  <si>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</si>
  <si>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</si>
  <si>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</si>
  <si>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</si>
  <si>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</si>
  <si>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</si>
  <si>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</si>
  <si>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</si>
  <si>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</si>
  <si>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</si>
  <si>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</si>
  <si>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</si>
  <si>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</si>
  <si>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</si>
  <si>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</si>
  <si>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</si>
  <si>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</si>
  <si>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</si>
  <si>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</si>
  <si>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</si>
  <si>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</si>
  <si>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</si>
  <si>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</si>
  <si>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</si>
  <si>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</si>
  <si>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</si>
  <si>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</si>
  <si>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</si>
  <si>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</si>
  <si>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</si>
  <si>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</si>
  <si>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</si>
  <si>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</si>
  <si>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</si>
  <si>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</si>
  <si>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</si>
  <si>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</si>
  <si>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</si>
  <si>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</si>
  <si>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</si>
  <si>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</si>
  <si>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</si>
  <si>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</si>
  <si>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</si>
  <si>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</si>
  <si>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</si>
  <si>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</si>
  <si>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</si>
  <si>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</si>
  <si>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</si>
  <si>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</si>
  <si>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</si>
  <si>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</si>
  <si>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</si>
  <si>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</si>
  <si>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</si>
  <si>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</si>
  <si>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</si>
  <si>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</si>
  <si>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</si>
  <si>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</si>
  <si>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</si>
  <si>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</si>
  <si>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</si>
  <si>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</si>
  <si>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</si>
  <si>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</si>
  <si>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</si>
  <si>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</si>
  <si>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</si>
  <si>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</si>
  <si>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</si>
  <si>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</si>
  <si>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</si>
  <si>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</si>
  <si>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</si>
  <si>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</si>
  <si>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</si>
  <si>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</si>
  <si>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</si>
  <si>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</si>
  <si>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</si>
  <si>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</si>
  <si>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</si>
  <si>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</si>
  <si>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</si>
  <si>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</si>
  <si>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</si>
  <si>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</si>
  <si>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</si>
  <si>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</si>
  <si>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</si>
  <si>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</si>
  <si>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</si>
  <si>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</si>
  <si>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</si>
  <si>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</si>
  <si>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</si>
  <si>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</si>
  <si>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</si>
  <si>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</si>
  <si>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</si>
  <si>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</si>
  <si>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</si>
  <si>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</si>
  <si>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</si>
  <si>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</si>
  <si>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</si>
  <si>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</si>
  <si>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</si>
  <si>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</si>
  <si>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</si>
  <si>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</si>
  <si>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</si>
  <si>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</si>
  <si>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</si>
  <si>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</si>
  <si>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</si>
  <si>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</si>
  <si>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</si>
  <si>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</si>
  <si>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</si>
  <si>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</si>
  <si>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</si>
  <si>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</si>
  <si>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</si>
  <si>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</si>
  <si>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</si>
  <si>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</si>
  <si>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</si>
  <si>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</si>
  <si>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</si>
  <si>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</si>
  <si>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</si>
  <si>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</si>
  <si>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</si>
  <si>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</si>
  <si>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</si>
  <si>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</si>
  <si>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</si>
  <si>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</si>
  <si>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</si>
  <si>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</si>
  <si>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</si>
  <si>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</si>
  <si>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</si>
  <si>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</si>
  <si>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</si>
  <si>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</si>
  <si>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</si>
  <si>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</si>
  <si>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</si>
  <si>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</si>
  <si>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</si>
  <si>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</si>
  <si>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</si>
  <si>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</si>
  <si>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</si>
  <si>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</si>
  <si>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</si>
  <si>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Dois Irmãos do Burití</t>
  </si>
  <si>
    <t>Itaquiraí</t>
  </si>
  <si>
    <t>Mundo Novo</t>
  </si>
  <si>
    <t>Rio Verde de Mato Grosso</t>
  </si>
  <si>
    <t>Rochedo</t>
  </si>
  <si>
    <t>Tres Lagoas (São Carlos)</t>
  </si>
  <si>
    <t>Nova Alvorada do Sul</t>
  </si>
  <si>
    <t>Nhumirim - Nhecolândia</t>
  </si>
  <si>
    <t>Corumbá (Fortaleza)</t>
  </si>
  <si>
    <t>Fonte: AGÊNCIA NACIONAL DE ÁGUAS (ANA)</t>
  </si>
  <si>
    <t>Porto Murtinho (ANA)</t>
  </si>
  <si>
    <t>Bela Vista*</t>
  </si>
  <si>
    <t>Corumbá (Cravo Vermelho)*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</si>
</sst>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3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sz val="9"/>
      <color rgb="FFC00000"/>
      <name val="Arial"/>
      <family val="2"/>
      <charset val="1"/>
    </font>
    <font>
      <b/>
      <i/>
      <sz val="9"/>
      <name val="Arial"/>
      <family val="2"/>
      <charset val="1"/>
    </font>
    <font>
      <sz val="9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AC090"/>
        <bgColor rgb="FFFF99CC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" fontId="16" fillId="0" borderId="1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left" vertical="center"/>
    </xf>
    <xf numFmtId="4" fontId="26" fillId="0" borderId="1" xfId="0" applyNumberFormat="1" applyFont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11" borderId="11" xfId="0" applyFont="1" applyFill="1" applyBorder="1" applyAlignment="1">
      <alignment horizontal="left" vertical="center"/>
    </xf>
    <xf numFmtId="4" fontId="29" fillId="0" borderId="1" xfId="0" applyNumberFormat="1" applyFont="1" applyBorder="1" applyAlignment="1">
      <alignment horizontal="center" vertical="center"/>
    </xf>
    <xf numFmtId="1" fontId="27" fillId="0" borderId="12" xfId="0" applyNumberFormat="1" applyFont="1" applyBorder="1" applyAlignment="1">
      <alignment horizontal="center"/>
    </xf>
    <xf numFmtId="0" fontId="4" fillId="7" borderId="11" xfId="0" applyFont="1" applyFill="1" applyBorder="1" applyAlignment="1">
      <alignment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/>
    </xf>
    <xf numFmtId="17" fontId="19" fillId="3" borderId="3" xfId="0" applyNumberFormat="1" applyFont="1" applyFill="1" applyBorder="1" applyAlignment="1">
      <alignment horizontal="center" vertical="center"/>
    </xf>
    <xf numFmtId="17" fontId="19" fillId="3" borderId="12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left" vertical="center"/>
    </xf>
    <xf numFmtId="0" fontId="25" fillId="11" borderId="0" xfId="0" applyFont="1" applyFill="1" applyBorder="1" applyAlignment="1">
      <alignment horizontal="left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17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31</xdr:col>
      <xdr:colOff>398305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345388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30</xdr:col>
      <xdr:colOff>38472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75</xdr:row>
      <xdr:rowOff>84667</xdr:rowOff>
    </xdr:from>
    <xdr:to>
      <xdr:col>33</xdr:col>
      <xdr:colOff>218388</xdr:colOff>
      <xdr:row>81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vembr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26.204166666666666</v>
          </cell>
          <cell r="C5">
            <v>35.4</v>
          </cell>
          <cell r="D5">
            <v>22.6</v>
          </cell>
          <cell r="E5">
            <v>66.708333333333329</v>
          </cell>
          <cell r="F5">
            <v>92</v>
          </cell>
          <cell r="G5">
            <v>34</v>
          </cell>
          <cell r="H5">
            <v>12.96</v>
          </cell>
          <cell r="J5">
            <v>54</v>
          </cell>
          <cell r="K5">
            <v>4.5999999999999996</v>
          </cell>
        </row>
        <row r="6">
          <cell r="B6">
            <v>23.845833333333331</v>
          </cell>
          <cell r="C6">
            <v>28.6</v>
          </cell>
          <cell r="D6">
            <v>21.8</v>
          </cell>
          <cell r="E6">
            <v>92.791666666666671</v>
          </cell>
          <cell r="F6">
            <v>100</v>
          </cell>
          <cell r="G6">
            <v>74</v>
          </cell>
          <cell r="H6">
            <v>10.08</v>
          </cell>
          <cell r="J6">
            <v>35.28</v>
          </cell>
          <cell r="K6">
            <v>60.999999999999993</v>
          </cell>
        </row>
        <row r="7">
          <cell r="B7">
            <v>23.9375</v>
          </cell>
          <cell r="C7">
            <v>28</v>
          </cell>
          <cell r="D7">
            <v>20.3</v>
          </cell>
          <cell r="E7">
            <v>93.833333333333329</v>
          </cell>
          <cell r="F7">
            <v>100</v>
          </cell>
          <cell r="G7">
            <v>73</v>
          </cell>
          <cell r="H7">
            <v>14.04</v>
          </cell>
          <cell r="J7">
            <v>28.08</v>
          </cell>
          <cell r="K7">
            <v>34.199999999999996</v>
          </cell>
        </row>
        <row r="8">
          <cell r="B8">
            <v>27.033333333333335</v>
          </cell>
          <cell r="C8">
            <v>35.6</v>
          </cell>
          <cell r="D8">
            <v>21.4</v>
          </cell>
          <cell r="E8">
            <v>77.666666666666671</v>
          </cell>
          <cell r="F8">
            <v>100</v>
          </cell>
          <cell r="G8">
            <v>36</v>
          </cell>
          <cell r="H8">
            <v>15.120000000000001</v>
          </cell>
          <cell r="J8">
            <v>31.319999999999997</v>
          </cell>
          <cell r="K8">
            <v>0.2</v>
          </cell>
        </row>
        <row r="9">
          <cell r="B9">
            <v>26.729166666666671</v>
          </cell>
          <cell r="C9">
            <v>34.799999999999997</v>
          </cell>
          <cell r="D9">
            <v>21.8</v>
          </cell>
          <cell r="E9">
            <v>80.375</v>
          </cell>
          <cell r="F9">
            <v>100</v>
          </cell>
          <cell r="G9">
            <v>43</v>
          </cell>
          <cell r="H9">
            <v>17.64</v>
          </cell>
          <cell r="J9">
            <v>36.72</v>
          </cell>
          <cell r="K9">
            <v>6.0000000000000009</v>
          </cell>
        </row>
        <row r="10">
          <cell r="B10">
            <v>25.262500000000006</v>
          </cell>
          <cell r="C10">
            <v>30.3</v>
          </cell>
          <cell r="D10">
            <v>22.4</v>
          </cell>
          <cell r="E10">
            <v>88.208333333333329</v>
          </cell>
          <cell r="F10">
            <v>100</v>
          </cell>
          <cell r="G10">
            <v>65</v>
          </cell>
          <cell r="H10">
            <v>7.9200000000000008</v>
          </cell>
          <cell r="J10">
            <v>20.52</v>
          </cell>
          <cell r="K10">
            <v>22.999999999999996</v>
          </cell>
        </row>
        <row r="11">
          <cell r="B11">
            <v>24.6875</v>
          </cell>
          <cell r="C11">
            <v>28.5</v>
          </cell>
          <cell r="D11">
            <v>22.5</v>
          </cell>
          <cell r="E11">
            <v>93.75</v>
          </cell>
          <cell r="F11">
            <v>100</v>
          </cell>
          <cell r="G11">
            <v>74</v>
          </cell>
          <cell r="H11">
            <v>10.08</v>
          </cell>
          <cell r="J11">
            <v>25.2</v>
          </cell>
          <cell r="K11">
            <v>40.200000000000003</v>
          </cell>
        </row>
        <row r="12">
          <cell r="B12">
            <v>25.029166666666679</v>
          </cell>
          <cell r="C12">
            <v>31.1</v>
          </cell>
          <cell r="D12">
            <v>21.5</v>
          </cell>
          <cell r="E12">
            <v>84.5</v>
          </cell>
          <cell r="F12">
            <v>100</v>
          </cell>
          <cell r="G12">
            <v>49</v>
          </cell>
          <cell r="H12">
            <v>10.8</v>
          </cell>
          <cell r="J12">
            <v>22.32</v>
          </cell>
          <cell r="K12">
            <v>5.6000000000000005</v>
          </cell>
        </row>
        <row r="13">
          <cell r="B13">
            <v>26.866666666666671</v>
          </cell>
          <cell r="C13">
            <v>34.799999999999997</v>
          </cell>
          <cell r="D13">
            <v>20.7</v>
          </cell>
          <cell r="E13">
            <v>72.208333333333329</v>
          </cell>
          <cell r="F13">
            <v>100</v>
          </cell>
          <cell r="G13">
            <v>34</v>
          </cell>
          <cell r="H13">
            <v>7.2</v>
          </cell>
          <cell r="J13">
            <v>16.920000000000002</v>
          </cell>
          <cell r="K13">
            <v>0</v>
          </cell>
        </row>
        <row r="14">
          <cell r="B14">
            <v>28.216666666666669</v>
          </cell>
          <cell r="C14">
            <v>36.5</v>
          </cell>
          <cell r="D14">
            <v>21.3</v>
          </cell>
          <cell r="E14">
            <v>67.791666666666671</v>
          </cell>
          <cell r="F14">
            <v>100</v>
          </cell>
          <cell r="G14">
            <v>31</v>
          </cell>
          <cell r="H14">
            <v>11.520000000000001</v>
          </cell>
          <cell r="J14">
            <v>22.68</v>
          </cell>
          <cell r="K14">
            <v>0</v>
          </cell>
        </row>
        <row r="15">
          <cell r="B15">
            <v>29.25</v>
          </cell>
          <cell r="C15">
            <v>37.700000000000003</v>
          </cell>
          <cell r="D15">
            <v>21.4</v>
          </cell>
          <cell r="E15">
            <v>59.125</v>
          </cell>
          <cell r="F15">
            <v>93</v>
          </cell>
          <cell r="G15">
            <v>28</v>
          </cell>
          <cell r="H15">
            <v>7.9200000000000008</v>
          </cell>
          <cell r="J15">
            <v>20.52</v>
          </cell>
          <cell r="K15">
            <v>0</v>
          </cell>
        </row>
        <row r="16">
          <cell r="B16">
            <v>27.441666666666663</v>
          </cell>
          <cell r="C16">
            <v>34.700000000000003</v>
          </cell>
          <cell r="D16">
            <v>23.1</v>
          </cell>
          <cell r="E16">
            <v>70.083333333333329</v>
          </cell>
          <cell r="F16">
            <v>91</v>
          </cell>
          <cell r="G16">
            <v>43</v>
          </cell>
          <cell r="H16">
            <v>10.8</v>
          </cell>
          <cell r="J16">
            <v>35.28</v>
          </cell>
          <cell r="K16">
            <v>0</v>
          </cell>
        </row>
        <row r="17">
          <cell r="B17">
            <v>23.108333333333331</v>
          </cell>
          <cell r="C17">
            <v>30.8</v>
          </cell>
          <cell r="D17">
            <v>17.5</v>
          </cell>
          <cell r="E17">
            <v>69.5</v>
          </cell>
          <cell r="F17">
            <v>96</v>
          </cell>
          <cell r="G17">
            <v>36</v>
          </cell>
          <cell r="H17">
            <v>11.520000000000001</v>
          </cell>
          <cell r="J17">
            <v>28.08</v>
          </cell>
          <cell r="K17">
            <v>0.8</v>
          </cell>
        </row>
        <row r="18">
          <cell r="B18">
            <v>25.933333333333334</v>
          </cell>
          <cell r="C18">
            <v>35</v>
          </cell>
          <cell r="D18">
            <v>17.899999999999999</v>
          </cell>
          <cell r="E18">
            <v>63.916666666666664</v>
          </cell>
          <cell r="F18">
            <v>98</v>
          </cell>
          <cell r="G18">
            <v>34</v>
          </cell>
          <cell r="H18">
            <v>6.84</v>
          </cell>
          <cell r="J18">
            <v>18.720000000000002</v>
          </cell>
          <cell r="K18">
            <v>0</v>
          </cell>
        </row>
        <row r="19">
          <cell r="B19">
            <v>27.779166666666672</v>
          </cell>
          <cell r="C19">
            <v>36.4</v>
          </cell>
          <cell r="D19">
            <v>21.1</v>
          </cell>
          <cell r="E19">
            <v>69.166666666666671</v>
          </cell>
          <cell r="F19">
            <v>97</v>
          </cell>
          <cell r="G19">
            <v>38</v>
          </cell>
          <cell r="H19">
            <v>9</v>
          </cell>
          <cell r="J19">
            <v>30.240000000000002</v>
          </cell>
          <cell r="K19">
            <v>0.2</v>
          </cell>
        </row>
        <row r="20">
          <cell r="B20">
            <v>28.916666666666668</v>
          </cell>
          <cell r="C20">
            <v>36.9</v>
          </cell>
          <cell r="D20">
            <v>22.9</v>
          </cell>
          <cell r="E20">
            <v>66.041666666666671</v>
          </cell>
          <cell r="F20">
            <v>94</v>
          </cell>
          <cell r="G20">
            <v>34</v>
          </cell>
          <cell r="H20">
            <v>17.28</v>
          </cell>
          <cell r="J20">
            <v>34.92</v>
          </cell>
          <cell r="K20">
            <v>0</v>
          </cell>
        </row>
        <row r="21">
          <cell r="B21">
            <v>28.466666666666669</v>
          </cell>
          <cell r="C21">
            <v>36.1</v>
          </cell>
          <cell r="D21">
            <v>24.4</v>
          </cell>
          <cell r="E21">
            <v>69.75</v>
          </cell>
          <cell r="F21">
            <v>98</v>
          </cell>
          <cell r="G21">
            <v>38</v>
          </cell>
          <cell r="H21">
            <v>11.520000000000001</v>
          </cell>
          <cell r="J21">
            <v>29.880000000000003</v>
          </cell>
          <cell r="K21">
            <v>1.7999999999999998</v>
          </cell>
        </row>
        <row r="22">
          <cell r="B22">
            <v>29.258333333333336</v>
          </cell>
          <cell r="C22">
            <v>37.700000000000003</v>
          </cell>
          <cell r="D22">
            <v>22.5</v>
          </cell>
          <cell r="E22">
            <v>63.916666666666664</v>
          </cell>
          <cell r="F22">
            <v>94</v>
          </cell>
          <cell r="G22">
            <v>29</v>
          </cell>
          <cell r="H22">
            <v>7.5600000000000005</v>
          </cell>
          <cell r="J22">
            <v>20.88</v>
          </cell>
          <cell r="K22">
            <v>0</v>
          </cell>
        </row>
        <row r="23">
          <cell r="B23">
            <v>28.370833333333334</v>
          </cell>
          <cell r="C23">
            <v>37.1</v>
          </cell>
          <cell r="D23">
            <v>22.3</v>
          </cell>
          <cell r="E23">
            <v>68.625</v>
          </cell>
          <cell r="F23">
            <v>97</v>
          </cell>
          <cell r="G23">
            <v>30</v>
          </cell>
          <cell r="H23">
            <v>17.64</v>
          </cell>
          <cell r="J23">
            <v>38.880000000000003</v>
          </cell>
          <cell r="K23">
            <v>0.8</v>
          </cell>
        </row>
        <row r="24">
          <cell r="B24">
            <v>28.204166666666662</v>
          </cell>
          <cell r="C24">
            <v>36.5</v>
          </cell>
          <cell r="D24">
            <v>24.4</v>
          </cell>
          <cell r="E24">
            <v>72.958333333333329</v>
          </cell>
          <cell r="F24">
            <v>94</v>
          </cell>
          <cell r="G24">
            <v>40</v>
          </cell>
          <cell r="H24">
            <v>12.6</v>
          </cell>
          <cell r="J24">
            <v>43.92</v>
          </cell>
          <cell r="K24">
            <v>0</v>
          </cell>
        </row>
        <row r="25">
          <cell r="B25">
            <v>26.679166666666664</v>
          </cell>
          <cell r="C25">
            <v>34.799999999999997</v>
          </cell>
          <cell r="D25">
            <v>23</v>
          </cell>
          <cell r="E25">
            <v>79.875</v>
          </cell>
          <cell r="F25">
            <v>100</v>
          </cell>
          <cell r="G25">
            <v>38</v>
          </cell>
          <cell r="H25">
            <v>10.44</v>
          </cell>
          <cell r="J25">
            <v>31.680000000000003</v>
          </cell>
          <cell r="K25">
            <v>3</v>
          </cell>
        </row>
        <row r="26">
          <cell r="B26">
            <v>27.237499999999994</v>
          </cell>
          <cell r="C26">
            <v>34.5</v>
          </cell>
          <cell r="D26">
            <v>23.3</v>
          </cell>
          <cell r="E26">
            <v>80.5</v>
          </cell>
          <cell r="F26">
            <v>100</v>
          </cell>
          <cell r="G26">
            <v>46</v>
          </cell>
          <cell r="H26">
            <v>9.3600000000000012</v>
          </cell>
          <cell r="J26">
            <v>28.8</v>
          </cell>
          <cell r="K26">
            <v>1</v>
          </cell>
        </row>
        <row r="27">
          <cell r="B27">
            <v>28.425000000000001</v>
          </cell>
          <cell r="C27">
            <v>35.6</v>
          </cell>
          <cell r="D27">
            <v>22.8</v>
          </cell>
          <cell r="E27">
            <v>71.583333333333329</v>
          </cell>
          <cell r="F27">
            <v>100</v>
          </cell>
          <cell r="G27">
            <v>38</v>
          </cell>
          <cell r="H27">
            <v>9</v>
          </cell>
          <cell r="J27">
            <v>24.840000000000003</v>
          </cell>
          <cell r="K27">
            <v>0</v>
          </cell>
        </row>
        <row r="28">
          <cell r="B28">
            <v>28.229166666666661</v>
          </cell>
          <cell r="C28">
            <v>36.5</v>
          </cell>
          <cell r="D28">
            <v>21.1</v>
          </cell>
          <cell r="E28">
            <v>62.166666666666664</v>
          </cell>
          <cell r="F28">
            <v>96</v>
          </cell>
          <cell r="G28">
            <v>29</v>
          </cell>
          <cell r="H28">
            <v>11.879999999999999</v>
          </cell>
          <cell r="J28">
            <v>24.840000000000003</v>
          </cell>
          <cell r="K28">
            <v>0</v>
          </cell>
        </row>
        <row r="29">
          <cell r="B29">
            <v>28.366666666666671</v>
          </cell>
          <cell r="C29">
            <v>38.200000000000003</v>
          </cell>
          <cell r="D29">
            <v>20.3</v>
          </cell>
          <cell r="E29">
            <v>56.291666666666664</v>
          </cell>
          <cell r="F29">
            <v>89</v>
          </cell>
          <cell r="G29">
            <v>24</v>
          </cell>
          <cell r="H29">
            <v>9.3600000000000012</v>
          </cell>
          <cell r="J29">
            <v>22.32</v>
          </cell>
          <cell r="K29">
            <v>0</v>
          </cell>
        </row>
        <row r="30">
          <cell r="B30">
            <v>30.320833333333336</v>
          </cell>
          <cell r="C30">
            <v>39.1</v>
          </cell>
          <cell r="D30">
            <v>22</v>
          </cell>
          <cell r="E30">
            <v>53.833333333333336</v>
          </cell>
          <cell r="F30">
            <v>91</v>
          </cell>
          <cell r="G30">
            <v>24</v>
          </cell>
          <cell r="H30">
            <v>11.16</v>
          </cell>
          <cell r="J30">
            <v>27.36</v>
          </cell>
          <cell r="K30">
            <v>0</v>
          </cell>
        </row>
        <row r="31">
          <cell r="B31">
            <v>29.483333333333334</v>
          </cell>
          <cell r="C31">
            <v>37.200000000000003</v>
          </cell>
          <cell r="D31">
            <v>24.5</v>
          </cell>
          <cell r="E31">
            <v>60.25</v>
          </cell>
          <cell r="F31">
            <v>82</v>
          </cell>
          <cell r="G31">
            <v>35</v>
          </cell>
          <cell r="H31">
            <v>18.720000000000002</v>
          </cell>
          <cell r="J31">
            <v>42.12</v>
          </cell>
          <cell r="K31">
            <v>0</v>
          </cell>
        </row>
        <row r="32">
          <cell r="B32">
            <v>29.912499999999994</v>
          </cell>
          <cell r="C32">
            <v>39</v>
          </cell>
          <cell r="D32">
            <v>23.9</v>
          </cell>
          <cell r="E32">
            <v>64.375</v>
          </cell>
          <cell r="F32">
            <v>91</v>
          </cell>
          <cell r="G32">
            <v>30</v>
          </cell>
          <cell r="H32">
            <v>15.48</v>
          </cell>
          <cell r="J32">
            <v>36</v>
          </cell>
          <cell r="K32">
            <v>0</v>
          </cell>
        </row>
        <row r="33">
          <cell r="B33">
            <v>27.883333333333326</v>
          </cell>
          <cell r="C33">
            <v>37.6</v>
          </cell>
          <cell r="D33">
            <v>23.8</v>
          </cell>
          <cell r="E33">
            <v>75.375</v>
          </cell>
          <cell r="F33">
            <v>99</v>
          </cell>
          <cell r="G33">
            <v>38</v>
          </cell>
          <cell r="H33">
            <v>14.04</v>
          </cell>
          <cell r="J33">
            <v>37.800000000000004</v>
          </cell>
          <cell r="K33">
            <v>3.2</v>
          </cell>
        </row>
        <row r="34">
          <cell r="B34">
            <v>27.491666666666664</v>
          </cell>
          <cell r="C34">
            <v>35.799999999999997</v>
          </cell>
          <cell r="D34">
            <v>21.5</v>
          </cell>
          <cell r="E34">
            <v>75.083333333333329</v>
          </cell>
          <cell r="F34">
            <v>100</v>
          </cell>
          <cell r="G34">
            <v>38</v>
          </cell>
          <cell r="H34">
            <v>10.08</v>
          </cell>
          <cell r="J34">
            <v>21.6</v>
          </cell>
          <cell r="K34">
            <v>11</v>
          </cell>
        </row>
      </sheetData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26.283333333333331</v>
          </cell>
          <cell r="C5">
            <v>31.1</v>
          </cell>
          <cell r="D5">
            <v>23.3</v>
          </cell>
          <cell r="E5">
            <v>56.958333333333336</v>
          </cell>
          <cell r="F5">
            <v>70</v>
          </cell>
          <cell r="G5">
            <v>40</v>
          </cell>
          <cell r="H5">
            <v>24.48</v>
          </cell>
          <cell r="J5">
            <v>44.64</v>
          </cell>
          <cell r="K5">
            <v>0</v>
          </cell>
        </row>
        <row r="6">
          <cell r="B6">
            <v>24.833333333333332</v>
          </cell>
          <cell r="C6">
            <v>30.8</v>
          </cell>
          <cell r="D6">
            <v>21.6</v>
          </cell>
          <cell r="E6">
            <v>78.166666666666671</v>
          </cell>
          <cell r="F6">
            <v>97</v>
          </cell>
          <cell r="G6">
            <v>55</v>
          </cell>
          <cell r="H6">
            <v>17.64</v>
          </cell>
          <cell r="J6">
            <v>41.04</v>
          </cell>
          <cell r="K6">
            <v>0.2</v>
          </cell>
        </row>
        <row r="7">
          <cell r="B7">
            <v>22.716666666666665</v>
          </cell>
          <cell r="C7">
            <v>27.4</v>
          </cell>
          <cell r="D7">
            <v>19.600000000000001</v>
          </cell>
          <cell r="E7">
            <v>90.416666666666671</v>
          </cell>
          <cell r="F7">
            <v>100</v>
          </cell>
          <cell r="G7">
            <v>66</v>
          </cell>
          <cell r="H7">
            <v>13.32</v>
          </cell>
          <cell r="J7">
            <v>47.16</v>
          </cell>
          <cell r="K7">
            <v>61.199999999999996</v>
          </cell>
        </row>
        <row r="8">
          <cell r="B8">
            <v>25.599999999999998</v>
          </cell>
          <cell r="C8">
            <v>32.700000000000003</v>
          </cell>
          <cell r="D8">
            <v>21.8</v>
          </cell>
          <cell r="E8">
            <v>81.75</v>
          </cell>
          <cell r="F8">
            <v>100</v>
          </cell>
          <cell r="G8">
            <v>45</v>
          </cell>
          <cell r="H8">
            <v>13.68</v>
          </cell>
          <cell r="J8">
            <v>25.56</v>
          </cell>
          <cell r="K8">
            <v>4.5999999999999996</v>
          </cell>
        </row>
        <row r="9">
          <cell r="B9">
            <v>24.520833333333332</v>
          </cell>
          <cell r="C9">
            <v>29.9</v>
          </cell>
          <cell r="D9">
            <v>21.9</v>
          </cell>
          <cell r="E9">
            <v>90.458333333333329</v>
          </cell>
          <cell r="F9">
            <v>100</v>
          </cell>
          <cell r="G9">
            <v>65</v>
          </cell>
          <cell r="H9">
            <v>17.64</v>
          </cell>
          <cell r="J9">
            <v>39.96</v>
          </cell>
          <cell r="K9">
            <v>61.800000000000004</v>
          </cell>
        </row>
        <row r="10">
          <cell r="B10">
            <v>24.862499999999997</v>
          </cell>
          <cell r="C10">
            <v>30.3</v>
          </cell>
          <cell r="D10">
            <v>22.8</v>
          </cell>
          <cell r="E10">
            <v>89.291666666666671</v>
          </cell>
          <cell r="F10">
            <v>100</v>
          </cell>
          <cell r="G10">
            <v>65</v>
          </cell>
          <cell r="H10">
            <v>13.32</v>
          </cell>
          <cell r="J10">
            <v>27.36</v>
          </cell>
          <cell r="K10">
            <v>0</v>
          </cell>
        </row>
        <row r="11">
          <cell r="B11">
            <v>23.441666666666666</v>
          </cell>
          <cell r="C11">
            <v>30</v>
          </cell>
          <cell r="D11">
            <v>20.5</v>
          </cell>
          <cell r="E11">
            <v>92.666666666666671</v>
          </cell>
          <cell r="F11">
            <v>100</v>
          </cell>
          <cell r="G11">
            <v>60</v>
          </cell>
          <cell r="H11">
            <v>29.880000000000003</v>
          </cell>
          <cell r="J11">
            <v>67.680000000000007</v>
          </cell>
          <cell r="K11">
            <v>16.799999999999997</v>
          </cell>
        </row>
        <row r="12">
          <cell r="B12">
            <v>23.57083333333334</v>
          </cell>
          <cell r="C12">
            <v>29.9</v>
          </cell>
          <cell r="D12">
            <v>19.600000000000001</v>
          </cell>
          <cell r="E12">
            <v>82.208333333333329</v>
          </cell>
          <cell r="F12">
            <v>100</v>
          </cell>
          <cell r="G12">
            <v>53</v>
          </cell>
          <cell r="H12">
            <v>15.840000000000002</v>
          </cell>
          <cell r="J12">
            <v>29.880000000000003</v>
          </cell>
          <cell r="K12">
            <v>0.2</v>
          </cell>
        </row>
        <row r="13">
          <cell r="B13">
            <v>24.483333333333331</v>
          </cell>
          <cell r="C13">
            <v>32.700000000000003</v>
          </cell>
          <cell r="D13">
            <v>18</v>
          </cell>
          <cell r="E13">
            <v>71.583333333333329</v>
          </cell>
          <cell r="F13">
            <v>100</v>
          </cell>
          <cell r="G13">
            <v>31</v>
          </cell>
          <cell r="H13">
            <v>11.520000000000001</v>
          </cell>
          <cell r="J13">
            <v>23.400000000000002</v>
          </cell>
          <cell r="K13">
            <v>0</v>
          </cell>
        </row>
        <row r="14">
          <cell r="B14">
            <v>26.129166666666666</v>
          </cell>
          <cell r="C14">
            <v>34.299999999999997</v>
          </cell>
          <cell r="D14">
            <v>19.3</v>
          </cell>
          <cell r="E14">
            <v>63.833333333333336</v>
          </cell>
          <cell r="F14">
            <v>92</v>
          </cell>
          <cell r="G14">
            <v>37</v>
          </cell>
          <cell r="H14">
            <v>16.2</v>
          </cell>
          <cell r="J14">
            <v>32.76</v>
          </cell>
          <cell r="K14">
            <v>0</v>
          </cell>
        </row>
        <row r="15">
          <cell r="B15">
            <v>28.750000000000004</v>
          </cell>
          <cell r="C15">
            <v>35.9</v>
          </cell>
          <cell r="D15">
            <v>23.4</v>
          </cell>
          <cell r="E15">
            <v>56.375</v>
          </cell>
          <cell r="F15">
            <v>76</v>
          </cell>
          <cell r="G15">
            <v>30</v>
          </cell>
          <cell r="H15">
            <v>16.920000000000002</v>
          </cell>
          <cell r="J15">
            <v>34.200000000000003</v>
          </cell>
          <cell r="K15">
            <v>0</v>
          </cell>
        </row>
        <row r="16">
          <cell r="B16">
            <v>22.629166666666674</v>
          </cell>
          <cell r="C16">
            <v>28.3</v>
          </cell>
          <cell r="D16">
            <v>15.7</v>
          </cell>
          <cell r="E16">
            <v>66.416666666666671</v>
          </cell>
          <cell r="F16">
            <v>94</v>
          </cell>
          <cell r="G16">
            <v>41</v>
          </cell>
          <cell r="H16">
            <v>32.04</v>
          </cell>
          <cell r="J16">
            <v>54.72</v>
          </cell>
          <cell r="K16">
            <v>0.2</v>
          </cell>
        </row>
        <row r="17">
          <cell r="B17">
            <v>19.458333333333332</v>
          </cell>
          <cell r="C17">
            <v>27.8</v>
          </cell>
          <cell r="D17">
            <v>11.5</v>
          </cell>
          <cell r="E17">
            <v>61.583333333333336</v>
          </cell>
          <cell r="F17">
            <v>93</v>
          </cell>
          <cell r="G17">
            <v>24</v>
          </cell>
          <cell r="H17">
            <v>20.88</v>
          </cell>
          <cell r="J17">
            <v>37.440000000000005</v>
          </cell>
          <cell r="K17">
            <v>0</v>
          </cell>
        </row>
        <row r="18">
          <cell r="B18">
            <v>22.112500000000001</v>
          </cell>
          <cell r="C18">
            <v>32.1</v>
          </cell>
          <cell r="D18">
            <v>13.2</v>
          </cell>
          <cell r="E18">
            <v>51.041666666666664</v>
          </cell>
          <cell r="F18">
            <v>83</v>
          </cell>
          <cell r="G18">
            <v>25</v>
          </cell>
          <cell r="H18">
            <v>10.8</v>
          </cell>
          <cell r="J18">
            <v>28.08</v>
          </cell>
          <cell r="K18">
            <v>0</v>
          </cell>
        </row>
        <row r="19">
          <cell r="B19">
            <v>26.95</v>
          </cell>
          <cell r="C19">
            <v>34.5</v>
          </cell>
          <cell r="D19">
            <v>20.399999999999999</v>
          </cell>
          <cell r="E19">
            <v>54.333333333333336</v>
          </cell>
          <cell r="F19">
            <v>78</v>
          </cell>
          <cell r="G19">
            <v>34</v>
          </cell>
          <cell r="H19">
            <v>18.720000000000002</v>
          </cell>
          <cell r="J19">
            <v>36.72</v>
          </cell>
          <cell r="K19">
            <v>0</v>
          </cell>
        </row>
        <row r="20">
          <cell r="B20">
            <v>28.708333333333329</v>
          </cell>
          <cell r="C20">
            <v>34.700000000000003</v>
          </cell>
          <cell r="D20">
            <v>23.6</v>
          </cell>
          <cell r="E20">
            <v>60.583333333333336</v>
          </cell>
          <cell r="F20">
            <v>82</v>
          </cell>
          <cell r="G20">
            <v>39</v>
          </cell>
          <cell r="H20">
            <v>21.6</v>
          </cell>
          <cell r="J20">
            <v>37.800000000000004</v>
          </cell>
          <cell r="K20">
            <v>0</v>
          </cell>
        </row>
        <row r="21">
          <cell r="B21">
            <v>29.112500000000001</v>
          </cell>
          <cell r="C21">
            <v>36.299999999999997</v>
          </cell>
          <cell r="D21">
            <v>23.7</v>
          </cell>
          <cell r="E21">
            <v>61.5</v>
          </cell>
          <cell r="F21">
            <v>85</v>
          </cell>
          <cell r="G21">
            <v>30</v>
          </cell>
          <cell r="H21">
            <v>18</v>
          </cell>
          <cell r="J21">
            <v>33.840000000000003</v>
          </cell>
          <cell r="K21">
            <v>0</v>
          </cell>
        </row>
        <row r="22">
          <cell r="B22">
            <v>29.25</v>
          </cell>
          <cell r="C22">
            <v>36.4</v>
          </cell>
          <cell r="D22">
            <v>23.8</v>
          </cell>
          <cell r="E22">
            <v>59.166666666666664</v>
          </cell>
          <cell r="F22">
            <v>85</v>
          </cell>
          <cell r="G22">
            <v>27</v>
          </cell>
          <cell r="H22">
            <v>18</v>
          </cell>
          <cell r="J22">
            <v>29.16</v>
          </cell>
          <cell r="K22">
            <v>0</v>
          </cell>
        </row>
        <row r="23">
          <cell r="B23">
            <v>27.520833333333329</v>
          </cell>
          <cell r="C23">
            <v>36.799999999999997</v>
          </cell>
          <cell r="D23">
            <v>20.100000000000001</v>
          </cell>
          <cell r="E23">
            <v>64.625</v>
          </cell>
          <cell r="F23">
            <v>99</v>
          </cell>
          <cell r="G23">
            <v>27</v>
          </cell>
          <cell r="H23">
            <v>18.36</v>
          </cell>
          <cell r="J23">
            <v>35.64</v>
          </cell>
          <cell r="K23">
            <v>0</v>
          </cell>
        </row>
        <row r="24">
          <cell r="B24">
            <v>27.529166666666665</v>
          </cell>
          <cell r="C24">
            <v>36.5</v>
          </cell>
          <cell r="D24">
            <v>23</v>
          </cell>
          <cell r="E24">
            <v>68.833333333333329</v>
          </cell>
          <cell r="F24">
            <v>90</v>
          </cell>
          <cell r="G24">
            <v>38</v>
          </cell>
          <cell r="H24">
            <v>15.48</v>
          </cell>
          <cell r="J24">
            <v>38.159999999999997</v>
          </cell>
          <cell r="K24">
            <v>0.4</v>
          </cell>
        </row>
        <row r="25">
          <cell r="B25">
            <v>26.087499999999995</v>
          </cell>
          <cell r="C25">
            <v>34.200000000000003</v>
          </cell>
          <cell r="D25">
            <v>22.4</v>
          </cell>
          <cell r="E25">
            <v>82.458333333333329</v>
          </cell>
          <cell r="F25">
            <v>98</v>
          </cell>
          <cell r="G25">
            <v>49</v>
          </cell>
          <cell r="H25">
            <v>19.8</v>
          </cell>
          <cell r="J25">
            <v>34.56</v>
          </cell>
          <cell r="K25">
            <v>2.8000000000000003</v>
          </cell>
        </row>
        <row r="26">
          <cell r="B26">
            <v>25.845833333333331</v>
          </cell>
          <cell r="C26">
            <v>32.200000000000003</v>
          </cell>
          <cell r="D26">
            <v>22</v>
          </cell>
          <cell r="E26">
            <v>82.541666666666671</v>
          </cell>
          <cell r="F26">
            <v>100</v>
          </cell>
          <cell r="G26">
            <v>56</v>
          </cell>
          <cell r="H26">
            <v>16.559999999999999</v>
          </cell>
          <cell r="J26">
            <v>30.6</v>
          </cell>
          <cell r="K26">
            <v>1.4</v>
          </cell>
        </row>
        <row r="27">
          <cell r="B27">
            <v>28.191666666666663</v>
          </cell>
          <cell r="C27">
            <v>33.799999999999997</v>
          </cell>
          <cell r="D27">
            <v>23</v>
          </cell>
          <cell r="E27">
            <v>67.166666666666671</v>
          </cell>
          <cell r="F27">
            <v>90</v>
          </cell>
          <cell r="G27">
            <v>44</v>
          </cell>
          <cell r="H27">
            <v>17.64</v>
          </cell>
          <cell r="J27">
            <v>34.200000000000003</v>
          </cell>
          <cell r="K27">
            <v>0</v>
          </cell>
        </row>
        <row r="28">
          <cell r="B28">
            <v>27.920833333333331</v>
          </cell>
          <cell r="C28">
            <v>34.5</v>
          </cell>
          <cell r="D28">
            <v>22</v>
          </cell>
          <cell r="E28">
            <v>57.541666666666664</v>
          </cell>
          <cell r="F28">
            <v>80</v>
          </cell>
          <cell r="G28">
            <v>36</v>
          </cell>
          <cell r="H28">
            <v>25.92</v>
          </cell>
          <cell r="J28">
            <v>40.32</v>
          </cell>
          <cell r="K28">
            <v>0</v>
          </cell>
        </row>
        <row r="29">
          <cell r="B29">
            <v>27.341666666666669</v>
          </cell>
          <cell r="C29">
            <v>33.5</v>
          </cell>
          <cell r="D29">
            <v>21.6</v>
          </cell>
          <cell r="E29">
            <v>50.416666666666664</v>
          </cell>
          <cell r="F29">
            <v>68</v>
          </cell>
          <cell r="G29">
            <v>34</v>
          </cell>
          <cell r="H29">
            <v>21.240000000000002</v>
          </cell>
          <cell r="J29">
            <v>41.4</v>
          </cell>
          <cell r="K29">
            <v>0</v>
          </cell>
        </row>
        <row r="30">
          <cell r="B30">
            <v>29.370833333333334</v>
          </cell>
          <cell r="C30">
            <v>37.4</v>
          </cell>
          <cell r="D30">
            <v>22.6</v>
          </cell>
          <cell r="E30">
            <v>47.125</v>
          </cell>
          <cell r="F30">
            <v>61</v>
          </cell>
          <cell r="G30">
            <v>28</v>
          </cell>
          <cell r="H30">
            <v>20.16</v>
          </cell>
          <cell r="J30">
            <v>42.12</v>
          </cell>
          <cell r="K30">
            <v>0</v>
          </cell>
        </row>
        <row r="31">
          <cell r="B31">
            <v>30.583333333333332</v>
          </cell>
          <cell r="C31">
            <v>36.200000000000003</v>
          </cell>
          <cell r="D31">
            <v>26</v>
          </cell>
          <cell r="E31">
            <v>57.625</v>
          </cell>
          <cell r="F31">
            <v>72</v>
          </cell>
          <cell r="G31">
            <v>39</v>
          </cell>
          <cell r="H31">
            <v>18.36</v>
          </cell>
          <cell r="J31">
            <v>39.6</v>
          </cell>
          <cell r="K31">
            <v>0</v>
          </cell>
        </row>
        <row r="32">
          <cell r="B32">
            <v>29.949999999999992</v>
          </cell>
          <cell r="C32">
            <v>36</v>
          </cell>
          <cell r="D32">
            <v>24.5</v>
          </cell>
          <cell r="E32">
            <v>60.708333333333336</v>
          </cell>
          <cell r="F32">
            <v>79</v>
          </cell>
          <cell r="G32">
            <v>40</v>
          </cell>
          <cell r="H32">
            <v>31.319999999999997</v>
          </cell>
          <cell r="J32">
            <v>51.12</v>
          </cell>
          <cell r="K32">
            <v>0</v>
          </cell>
        </row>
        <row r="33">
          <cell r="B33">
            <v>26.654166666666669</v>
          </cell>
          <cell r="C33">
            <v>36</v>
          </cell>
          <cell r="D33">
            <v>21.5</v>
          </cell>
          <cell r="E33">
            <v>78.75</v>
          </cell>
          <cell r="F33">
            <v>98</v>
          </cell>
          <cell r="G33">
            <v>45</v>
          </cell>
          <cell r="H33">
            <v>23.040000000000003</v>
          </cell>
          <cell r="J33">
            <v>53.64</v>
          </cell>
          <cell r="K33">
            <v>3</v>
          </cell>
        </row>
        <row r="34">
          <cell r="B34">
            <v>25.650000000000002</v>
          </cell>
          <cell r="C34">
            <v>35.799999999999997</v>
          </cell>
          <cell r="D34">
            <v>23</v>
          </cell>
          <cell r="E34">
            <v>81.75</v>
          </cell>
          <cell r="F34">
            <v>97</v>
          </cell>
          <cell r="G34">
            <v>44</v>
          </cell>
          <cell r="H34">
            <v>16.920000000000002</v>
          </cell>
          <cell r="J34">
            <v>55.440000000000005</v>
          </cell>
          <cell r="K34">
            <v>0.2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25.859999999999996</v>
          </cell>
          <cell r="C5">
            <v>33.1</v>
          </cell>
          <cell r="D5">
            <v>21.2</v>
          </cell>
          <cell r="E5">
            <v>72.82352941176471</v>
          </cell>
          <cell r="F5">
            <v>100</v>
          </cell>
          <cell r="G5">
            <v>43</v>
          </cell>
          <cell r="H5">
            <v>24.12</v>
          </cell>
          <cell r="J5">
            <v>46.800000000000004</v>
          </cell>
          <cell r="K5">
            <v>1</v>
          </cell>
        </row>
        <row r="6">
          <cell r="B6">
            <v>22.505000000000003</v>
          </cell>
          <cell r="C6">
            <v>25.8</v>
          </cell>
          <cell r="D6">
            <v>20.5</v>
          </cell>
          <cell r="E6">
            <v>100</v>
          </cell>
          <cell r="F6">
            <v>100</v>
          </cell>
          <cell r="G6">
            <v>97</v>
          </cell>
          <cell r="H6" t="str">
            <v>*</v>
          </cell>
          <cell r="J6" t="str">
            <v>*</v>
          </cell>
          <cell r="K6">
            <v>36.999999999999993</v>
          </cell>
        </row>
        <row r="7">
          <cell r="B7">
            <v>23.517391304347829</v>
          </cell>
          <cell r="C7">
            <v>28.1</v>
          </cell>
          <cell r="D7">
            <v>21.4</v>
          </cell>
          <cell r="E7">
            <v>93.2</v>
          </cell>
          <cell r="F7">
            <v>100</v>
          </cell>
          <cell r="G7">
            <v>71</v>
          </cell>
          <cell r="H7" t="str">
            <v>*</v>
          </cell>
          <cell r="J7" t="str">
            <v>*</v>
          </cell>
          <cell r="K7">
            <v>0.4</v>
          </cell>
        </row>
        <row r="8">
          <cell r="B8">
            <v>24.881818181818186</v>
          </cell>
          <cell r="C8">
            <v>31.6</v>
          </cell>
          <cell r="D8">
            <v>19.899999999999999</v>
          </cell>
          <cell r="E8">
            <v>75.583333333333329</v>
          </cell>
          <cell r="F8">
            <v>100</v>
          </cell>
          <cell r="G8">
            <v>55</v>
          </cell>
          <cell r="H8" t="str">
            <v>*</v>
          </cell>
          <cell r="J8" t="str">
            <v>*</v>
          </cell>
          <cell r="K8">
            <v>3.4</v>
          </cell>
        </row>
        <row r="9">
          <cell r="B9">
            <v>26.063636363636359</v>
          </cell>
          <cell r="C9">
            <v>32.6</v>
          </cell>
          <cell r="D9">
            <v>20.8</v>
          </cell>
          <cell r="E9">
            <v>76.071428571428569</v>
          </cell>
          <cell r="F9">
            <v>100</v>
          </cell>
          <cell r="G9">
            <v>49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25.378260869565221</v>
          </cell>
          <cell r="C10">
            <v>32.1</v>
          </cell>
          <cell r="D10">
            <v>21.6</v>
          </cell>
          <cell r="E10">
            <v>76</v>
          </cell>
          <cell r="F10">
            <v>100</v>
          </cell>
          <cell r="G10">
            <v>56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23.94583333333334</v>
          </cell>
          <cell r="C11">
            <v>29.2</v>
          </cell>
          <cell r="D11">
            <v>21.8</v>
          </cell>
          <cell r="E11">
            <v>96.454545454545453</v>
          </cell>
          <cell r="F11">
            <v>100</v>
          </cell>
          <cell r="G11">
            <v>68</v>
          </cell>
          <cell r="H11" t="str">
            <v>*</v>
          </cell>
          <cell r="J11" t="str">
            <v>*</v>
          </cell>
          <cell r="K11">
            <v>10.399999999999999</v>
          </cell>
        </row>
        <row r="12">
          <cell r="B12">
            <v>24.409999999999993</v>
          </cell>
          <cell r="C12">
            <v>30</v>
          </cell>
          <cell r="D12">
            <v>21.1</v>
          </cell>
          <cell r="E12">
            <v>67.400000000000006</v>
          </cell>
          <cell r="F12">
            <v>97</v>
          </cell>
          <cell r="G12">
            <v>51</v>
          </cell>
          <cell r="H12" t="str">
            <v>*</v>
          </cell>
          <cell r="J12" t="str">
            <v>*</v>
          </cell>
          <cell r="K12">
            <v>3.8000000000000007</v>
          </cell>
        </row>
        <row r="13">
          <cell r="B13">
            <v>25.709090909090911</v>
          </cell>
          <cell r="C13">
            <v>33.200000000000003</v>
          </cell>
          <cell r="D13">
            <v>19.100000000000001</v>
          </cell>
          <cell r="E13">
            <v>59.428571428571431</v>
          </cell>
          <cell r="F13">
            <v>100</v>
          </cell>
          <cell r="G13">
            <v>39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27.578260869565216</v>
          </cell>
          <cell r="C14">
            <v>35.200000000000003</v>
          </cell>
          <cell r="D14">
            <v>20.399999999999999</v>
          </cell>
          <cell r="E14">
            <v>64.38095238095238</v>
          </cell>
          <cell r="F14">
            <v>100</v>
          </cell>
          <cell r="G14">
            <v>31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28.699999999999996</v>
          </cell>
          <cell r="C15">
            <v>35.1</v>
          </cell>
          <cell r="D15">
            <v>23.3</v>
          </cell>
          <cell r="E15">
            <v>59.565217391304351</v>
          </cell>
          <cell r="F15">
            <v>82</v>
          </cell>
          <cell r="G15">
            <v>40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23.636363636363637</v>
          </cell>
          <cell r="C16">
            <v>27.2</v>
          </cell>
          <cell r="D16">
            <v>21.8</v>
          </cell>
          <cell r="E16">
            <v>89.63636363636364</v>
          </cell>
          <cell r="F16">
            <v>100</v>
          </cell>
          <cell r="G16">
            <v>72</v>
          </cell>
          <cell r="H16" t="str">
            <v>*</v>
          </cell>
          <cell r="J16" t="str">
            <v>*</v>
          </cell>
          <cell r="K16">
            <v>5.2000000000000011</v>
          </cell>
        </row>
        <row r="17">
          <cell r="B17">
            <v>21.160869565217393</v>
          </cell>
          <cell r="C17">
            <v>28.2</v>
          </cell>
          <cell r="D17">
            <v>16.100000000000001</v>
          </cell>
          <cell r="E17">
            <v>77.89473684210526</v>
          </cell>
          <cell r="F17">
            <v>100</v>
          </cell>
          <cell r="G17">
            <v>50</v>
          </cell>
          <cell r="H17" t="str">
            <v>*</v>
          </cell>
          <cell r="J17" t="str">
            <v>*</v>
          </cell>
          <cell r="K17">
            <v>0.2</v>
          </cell>
        </row>
        <row r="18">
          <cell r="B18">
            <v>24.765217391304351</v>
          </cell>
          <cell r="C18">
            <v>32.9</v>
          </cell>
          <cell r="D18">
            <v>17.899999999999999</v>
          </cell>
          <cell r="E18">
            <v>67.7</v>
          </cell>
          <cell r="F18">
            <v>100</v>
          </cell>
          <cell r="G18">
            <v>41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27.159090909090903</v>
          </cell>
          <cell r="C19">
            <v>33.9</v>
          </cell>
          <cell r="D19">
            <v>22.3</v>
          </cell>
          <cell r="E19">
            <v>73.590909090909093</v>
          </cell>
          <cell r="F19">
            <v>100</v>
          </cell>
          <cell r="G19">
            <v>43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26.577272727272724</v>
          </cell>
          <cell r="C20">
            <v>32.4</v>
          </cell>
          <cell r="D20">
            <v>21.8</v>
          </cell>
          <cell r="E20">
            <v>72.625</v>
          </cell>
          <cell r="F20">
            <v>100</v>
          </cell>
          <cell r="G20">
            <v>48</v>
          </cell>
          <cell r="H20" t="str">
            <v>*</v>
          </cell>
          <cell r="J20" t="str">
            <v>*</v>
          </cell>
          <cell r="K20">
            <v>22</v>
          </cell>
        </row>
        <row r="21">
          <cell r="B21">
            <v>26.545454545454547</v>
          </cell>
          <cell r="C21">
            <v>32.4</v>
          </cell>
          <cell r="D21">
            <v>22.4</v>
          </cell>
          <cell r="E21">
            <v>77.529411764705884</v>
          </cell>
          <cell r="F21">
            <v>100</v>
          </cell>
          <cell r="G21">
            <v>53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26.964069264069263</v>
          </cell>
          <cell r="C22">
            <v>32.700000000000003</v>
          </cell>
          <cell r="D22">
            <v>21.8</v>
          </cell>
          <cell r="E22">
            <v>65.040723981900456</v>
          </cell>
          <cell r="F22">
            <v>100</v>
          </cell>
          <cell r="G22">
            <v>50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25.814285714285717</v>
          </cell>
          <cell r="C23">
            <v>31.2</v>
          </cell>
          <cell r="D23">
            <v>22.3</v>
          </cell>
          <cell r="E23">
            <v>82.07692307692308</v>
          </cell>
          <cell r="F23">
            <v>100</v>
          </cell>
          <cell r="G23">
            <v>58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26.4</v>
          </cell>
          <cell r="C24">
            <v>33.200000000000003</v>
          </cell>
          <cell r="D24">
            <v>22.3</v>
          </cell>
          <cell r="E24">
            <v>78</v>
          </cell>
          <cell r="F24">
            <v>100</v>
          </cell>
          <cell r="G24">
            <v>48</v>
          </cell>
          <cell r="H24" t="str">
            <v>*</v>
          </cell>
          <cell r="J24" t="str">
            <v>*</v>
          </cell>
          <cell r="K24">
            <v>1.6</v>
          </cell>
        </row>
        <row r="25">
          <cell r="B25">
            <v>24.68095238095238</v>
          </cell>
          <cell r="C25">
            <v>32.299999999999997</v>
          </cell>
          <cell r="D25">
            <v>22.1</v>
          </cell>
          <cell r="E25">
            <v>75.857142857142861</v>
          </cell>
          <cell r="F25">
            <v>100</v>
          </cell>
          <cell r="G25">
            <v>58</v>
          </cell>
          <cell r="H25" t="str">
            <v>*</v>
          </cell>
          <cell r="J25" t="str">
            <v>*</v>
          </cell>
          <cell r="K25">
            <v>0.4</v>
          </cell>
        </row>
        <row r="26">
          <cell r="B26">
            <v>25.920833333333331</v>
          </cell>
          <cell r="C26">
            <v>33.1</v>
          </cell>
          <cell r="D26">
            <v>22.5</v>
          </cell>
          <cell r="E26">
            <v>70.583333333333329</v>
          </cell>
          <cell r="F26">
            <v>100</v>
          </cell>
          <cell r="G26">
            <v>48</v>
          </cell>
          <cell r="H26" t="str">
            <v>*</v>
          </cell>
          <cell r="J26" t="str">
            <v>*</v>
          </cell>
          <cell r="K26">
            <v>4</v>
          </cell>
        </row>
        <row r="27">
          <cell r="B27">
            <v>26.7695652173913</v>
          </cell>
          <cell r="C27">
            <v>33.299999999999997</v>
          </cell>
          <cell r="D27">
            <v>22.5</v>
          </cell>
          <cell r="E27">
            <v>63</v>
          </cell>
          <cell r="F27">
            <v>100</v>
          </cell>
          <cell r="G27">
            <v>43</v>
          </cell>
          <cell r="H27" t="str">
            <v>*</v>
          </cell>
          <cell r="J27" t="str">
            <v>*</v>
          </cell>
          <cell r="K27">
            <v>11</v>
          </cell>
        </row>
        <row r="28">
          <cell r="B28">
            <v>27.386956521739133</v>
          </cell>
          <cell r="C28">
            <v>34.4</v>
          </cell>
          <cell r="D28">
            <v>21</v>
          </cell>
          <cell r="E28">
            <v>62.666666666666664</v>
          </cell>
          <cell r="F28">
            <v>100</v>
          </cell>
          <cell r="G28">
            <v>28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28.859090909090909</v>
          </cell>
          <cell r="C29">
            <v>35.9</v>
          </cell>
          <cell r="D29">
            <v>23.5</v>
          </cell>
          <cell r="E29">
            <v>50.727272727272727</v>
          </cell>
          <cell r="F29">
            <v>64</v>
          </cell>
          <cell r="G29">
            <v>28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28.860000000000003</v>
          </cell>
          <cell r="C30">
            <v>33.799999999999997</v>
          </cell>
          <cell r="D30">
            <v>23.3</v>
          </cell>
          <cell r="E30">
            <v>65.05263157894737</v>
          </cell>
          <cell r="F30">
            <v>100</v>
          </cell>
          <cell r="G30">
            <v>43</v>
          </cell>
          <cell r="H30" t="str">
            <v>*</v>
          </cell>
          <cell r="J30" t="str">
            <v>*</v>
          </cell>
          <cell r="K30">
            <v>1.2</v>
          </cell>
        </row>
        <row r="31">
          <cell r="B31">
            <v>28.190000000000005</v>
          </cell>
          <cell r="C31">
            <v>33.6</v>
          </cell>
          <cell r="D31">
            <v>23.5</v>
          </cell>
          <cell r="E31">
            <v>75.05263157894737</v>
          </cell>
          <cell r="F31">
            <v>100</v>
          </cell>
          <cell r="G31">
            <v>47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28.05</v>
          </cell>
          <cell r="C32">
            <v>33.9</v>
          </cell>
          <cell r="D32">
            <v>23.4</v>
          </cell>
          <cell r="E32">
            <v>73.650000000000006</v>
          </cell>
          <cell r="F32">
            <v>100</v>
          </cell>
          <cell r="G32">
            <v>45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27.738095238095237</v>
          </cell>
          <cell r="C33">
            <v>34.299999999999997</v>
          </cell>
          <cell r="D33">
            <v>23</v>
          </cell>
          <cell r="E33">
            <v>75.764705882352942</v>
          </cell>
          <cell r="F33">
            <v>100</v>
          </cell>
          <cell r="G33">
            <v>50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25.345454545454551</v>
          </cell>
          <cell r="C34">
            <v>32.5</v>
          </cell>
          <cell r="D34">
            <v>20.7</v>
          </cell>
          <cell r="E34">
            <v>75.090909090909093</v>
          </cell>
          <cell r="F34">
            <v>100</v>
          </cell>
          <cell r="G34">
            <v>53</v>
          </cell>
          <cell r="H34" t="str">
            <v>*</v>
          </cell>
          <cell r="J34" t="str">
            <v>*</v>
          </cell>
          <cell r="K34">
            <v>6.2000000000000011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25.0625</v>
          </cell>
          <cell r="C5">
            <v>30.3</v>
          </cell>
          <cell r="D5">
            <v>21.9</v>
          </cell>
          <cell r="E5">
            <v>65.958333333333329</v>
          </cell>
          <cell r="F5">
            <v>86</v>
          </cell>
          <cell r="G5">
            <v>48</v>
          </cell>
          <cell r="H5">
            <v>22.68</v>
          </cell>
          <cell r="J5">
            <v>45.72</v>
          </cell>
          <cell r="K5">
            <v>1</v>
          </cell>
        </row>
        <row r="6">
          <cell r="B6">
            <v>22.916666666666668</v>
          </cell>
          <cell r="C6">
            <v>26.4</v>
          </cell>
          <cell r="D6">
            <v>20.2</v>
          </cell>
          <cell r="E6">
            <v>85.083333333333329</v>
          </cell>
          <cell r="F6">
            <v>94</v>
          </cell>
          <cell r="G6">
            <v>75</v>
          </cell>
          <cell r="H6">
            <v>16.559999999999999</v>
          </cell>
          <cell r="J6">
            <v>38.519999999999996</v>
          </cell>
          <cell r="K6">
            <v>22.599999999999994</v>
          </cell>
        </row>
        <row r="7">
          <cell r="B7">
            <v>22.9375</v>
          </cell>
          <cell r="C7">
            <v>25.3</v>
          </cell>
          <cell r="D7">
            <v>21.4</v>
          </cell>
          <cell r="E7">
            <v>85.375</v>
          </cell>
          <cell r="F7">
            <v>93</v>
          </cell>
          <cell r="G7">
            <v>70</v>
          </cell>
          <cell r="H7">
            <v>12.6</v>
          </cell>
          <cell r="J7">
            <v>21.96</v>
          </cell>
          <cell r="K7">
            <v>7.6000000000000005</v>
          </cell>
        </row>
        <row r="8">
          <cell r="B8">
            <v>25.050000000000008</v>
          </cell>
          <cell r="C8">
            <v>30.9</v>
          </cell>
          <cell r="D8">
            <v>20.7</v>
          </cell>
          <cell r="E8">
            <v>74.416666666666671</v>
          </cell>
          <cell r="F8">
            <v>89</v>
          </cell>
          <cell r="G8">
            <v>50</v>
          </cell>
          <cell r="H8">
            <v>14.76</v>
          </cell>
          <cell r="J8">
            <v>33.119999999999997</v>
          </cell>
          <cell r="K8">
            <v>0</v>
          </cell>
        </row>
        <row r="9">
          <cell r="B9">
            <v>25.362500000000008</v>
          </cell>
          <cell r="C9">
            <v>30.3</v>
          </cell>
          <cell r="D9">
            <v>23</v>
          </cell>
          <cell r="E9">
            <v>75.75</v>
          </cell>
          <cell r="F9">
            <v>86</v>
          </cell>
          <cell r="G9">
            <v>56</v>
          </cell>
          <cell r="H9">
            <v>14.76</v>
          </cell>
          <cell r="J9">
            <v>41.04</v>
          </cell>
          <cell r="K9">
            <v>4.8000000000000007</v>
          </cell>
        </row>
        <row r="10">
          <cell r="B10">
            <v>24.637499999999992</v>
          </cell>
          <cell r="C10">
            <v>28.7</v>
          </cell>
          <cell r="D10">
            <v>21.9</v>
          </cell>
          <cell r="E10">
            <v>80.541666666666671</v>
          </cell>
          <cell r="F10">
            <v>90</v>
          </cell>
          <cell r="G10">
            <v>64</v>
          </cell>
          <cell r="H10">
            <v>12.6</v>
          </cell>
          <cell r="J10">
            <v>28.08</v>
          </cell>
          <cell r="K10">
            <v>5.8</v>
          </cell>
        </row>
        <row r="11">
          <cell r="B11">
            <v>24.204166666666662</v>
          </cell>
          <cell r="C11">
            <v>29.6</v>
          </cell>
          <cell r="D11">
            <v>21.4</v>
          </cell>
          <cell r="E11">
            <v>83.291666666666671</v>
          </cell>
          <cell r="F11">
            <v>93</v>
          </cell>
          <cell r="G11">
            <v>58</v>
          </cell>
          <cell r="H11">
            <v>15.120000000000001</v>
          </cell>
          <cell r="J11">
            <v>34.56</v>
          </cell>
          <cell r="K11">
            <v>20</v>
          </cell>
        </row>
        <row r="12">
          <cell r="B12">
            <v>23.808333333333334</v>
          </cell>
          <cell r="C12">
            <v>29.6</v>
          </cell>
          <cell r="D12">
            <v>20.3</v>
          </cell>
          <cell r="E12">
            <v>76.75</v>
          </cell>
          <cell r="F12">
            <v>93</v>
          </cell>
          <cell r="G12">
            <v>50</v>
          </cell>
          <cell r="H12">
            <v>14.04</v>
          </cell>
          <cell r="J12">
            <v>37.440000000000005</v>
          </cell>
          <cell r="K12">
            <v>16.599999999999998</v>
          </cell>
        </row>
        <row r="13">
          <cell r="B13">
            <v>25.462500000000002</v>
          </cell>
          <cell r="C13">
            <v>32.299999999999997</v>
          </cell>
          <cell r="D13">
            <v>19.5</v>
          </cell>
          <cell r="E13">
            <v>61.25</v>
          </cell>
          <cell r="F13">
            <v>88</v>
          </cell>
          <cell r="G13">
            <v>31</v>
          </cell>
          <cell r="H13">
            <v>15.120000000000001</v>
          </cell>
          <cell r="J13">
            <v>24.12</v>
          </cell>
          <cell r="K13">
            <v>0</v>
          </cell>
        </row>
        <row r="14">
          <cell r="B14">
            <v>27.687500000000011</v>
          </cell>
          <cell r="C14">
            <v>34.299999999999997</v>
          </cell>
          <cell r="D14">
            <v>21.3</v>
          </cell>
          <cell r="E14">
            <v>52.291666666666664</v>
          </cell>
          <cell r="F14">
            <v>74</v>
          </cell>
          <cell r="G14">
            <v>29</v>
          </cell>
          <cell r="H14">
            <v>18</v>
          </cell>
          <cell r="J14">
            <v>38.880000000000003</v>
          </cell>
          <cell r="K14">
            <v>0</v>
          </cell>
        </row>
        <row r="15">
          <cell r="B15">
            <v>29.356521739130432</v>
          </cell>
          <cell r="C15">
            <v>35.700000000000003</v>
          </cell>
          <cell r="D15">
            <v>24.6</v>
          </cell>
          <cell r="E15">
            <v>48.217391304347828</v>
          </cell>
          <cell r="F15">
            <v>63</v>
          </cell>
          <cell r="G15">
            <v>29</v>
          </cell>
          <cell r="H15">
            <v>21.6</v>
          </cell>
          <cell r="J15">
            <v>39.24</v>
          </cell>
          <cell r="K15">
            <v>0</v>
          </cell>
        </row>
        <row r="16">
          <cell r="B16">
            <v>25.416666666666668</v>
          </cell>
          <cell r="C16">
            <v>31.5</v>
          </cell>
          <cell r="D16">
            <v>21.6</v>
          </cell>
          <cell r="E16">
            <v>66.958333333333329</v>
          </cell>
          <cell r="F16">
            <v>89</v>
          </cell>
          <cell r="G16">
            <v>45</v>
          </cell>
          <cell r="H16">
            <v>19.8</v>
          </cell>
          <cell r="J16">
            <v>34.92</v>
          </cell>
          <cell r="K16">
            <v>1.2</v>
          </cell>
        </row>
        <row r="17">
          <cell r="B17">
            <v>20.462499999999995</v>
          </cell>
          <cell r="C17">
            <v>27.3</v>
          </cell>
          <cell r="D17">
            <v>15.7</v>
          </cell>
          <cell r="E17">
            <v>59.416666666666664</v>
          </cell>
          <cell r="F17">
            <v>81</v>
          </cell>
          <cell r="G17">
            <v>33</v>
          </cell>
          <cell r="H17">
            <v>27.720000000000002</v>
          </cell>
          <cell r="J17">
            <v>47.88</v>
          </cell>
          <cell r="K17">
            <v>0</v>
          </cell>
        </row>
        <row r="18">
          <cell r="B18">
            <v>24.375</v>
          </cell>
          <cell r="C18">
            <v>32.4</v>
          </cell>
          <cell r="D18">
            <v>17.5</v>
          </cell>
          <cell r="E18">
            <v>44.75</v>
          </cell>
          <cell r="F18">
            <v>70</v>
          </cell>
          <cell r="G18">
            <v>30</v>
          </cell>
          <cell r="H18">
            <v>16.559999999999999</v>
          </cell>
          <cell r="J18">
            <v>27.720000000000002</v>
          </cell>
          <cell r="K18">
            <v>0</v>
          </cell>
        </row>
        <row r="19">
          <cell r="B19">
            <v>27.374999999999996</v>
          </cell>
          <cell r="C19">
            <v>34.1</v>
          </cell>
          <cell r="D19">
            <v>23.2</v>
          </cell>
          <cell r="E19">
            <v>55.291666666666664</v>
          </cell>
          <cell r="F19">
            <v>71</v>
          </cell>
          <cell r="G19">
            <v>35</v>
          </cell>
          <cell r="H19">
            <v>14.4</v>
          </cell>
          <cell r="J19">
            <v>33.119999999999997</v>
          </cell>
          <cell r="K19">
            <v>0</v>
          </cell>
        </row>
        <row r="20">
          <cell r="B20">
            <v>27.566666666666663</v>
          </cell>
          <cell r="C20">
            <v>33</v>
          </cell>
          <cell r="D20">
            <v>23</v>
          </cell>
          <cell r="E20">
            <v>61.625</v>
          </cell>
          <cell r="F20">
            <v>83</v>
          </cell>
          <cell r="G20">
            <v>40</v>
          </cell>
          <cell r="H20">
            <v>14.4</v>
          </cell>
          <cell r="J20">
            <v>31.319999999999997</v>
          </cell>
          <cell r="K20">
            <v>0</v>
          </cell>
        </row>
        <row r="21">
          <cell r="B21">
            <v>27.858333333333331</v>
          </cell>
          <cell r="C21">
            <v>33.5</v>
          </cell>
          <cell r="D21">
            <v>23.2</v>
          </cell>
          <cell r="E21">
            <v>62.375</v>
          </cell>
          <cell r="F21">
            <v>80</v>
          </cell>
          <cell r="G21">
            <v>42</v>
          </cell>
          <cell r="H21">
            <v>19.079999999999998</v>
          </cell>
          <cell r="J21">
            <v>39.24</v>
          </cell>
          <cell r="K21">
            <v>0</v>
          </cell>
        </row>
        <row r="22">
          <cell r="B22">
            <v>26.083333333333329</v>
          </cell>
          <cell r="C22">
            <v>33.4</v>
          </cell>
          <cell r="D22">
            <v>22.9</v>
          </cell>
          <cell r="E22">
            <v>70.208333333333329</v>
          </cell>
          <cell r="F22">
            <v>84</v>
          </cell>
          <cell r="G22">
            <v>41</v>
          </cell>
          <cell r="H22">
            <v>15.48</v>
          </cell>
          <cell r="J22">
            <v>37.080000000000005</v>
          </cell>
          <cell r="K22">
            <v>0.2</v>
          </cell>
        </row>
        <row r="23">
          <cell r="B23">
            <v>25.737500000000001</v>
          </cell>
          <cell r="C23">
            <v>32.299999999999997</v>
          </cell>
          <cell r="D23">
            <v>21.3</v>
          </cell>
          <cell r="E23">
            <v>74.166666666666671</v>
          </cell>
          <cell r="F23">
            <v>92</v>
          </cell>
          <cell r="G23">
            <v>44</v>
          </cell>
          <cell r="H23">
            <v>14.76</v>
          </cell>
          <cell r="J23">
            <v>34.56</v>
          </cell>
          <cell r="K23">
            <v>0.4</v>
          </cell>
        </row>
        <row r="24">
          <cell r="B24">
            <v>26.583333333333332</v>
          </cell>
          <cell r="C24">
            <v>34.200000000000003</v>
          </cell>
          <cell r="D24">
            <v>22.4</v>
          </cell>
          <cell r="E24">
            <v>70.291666666666671</v>
          </cell>
          <cell r="F24">
            <v>89</v>
          </cell>
          <cell r="G24">
            <v>36</v>
          </cell>
          <cell r="H24">
            <v>14.4</v>
          </cell>
          <cell r="J24">
            <v>37.440000000000005</v>
          </cell>
          <cell r="K24">
            <v>4.2</v>
          </cell>
        </row>
        <row r="25">
          <cell r="B25">
            <v>25.3</v>
          </cell>
          <cell r="C25">
            <v>29.4</v>
          </cell>
          <cell r="D25">
            <v>22.8</v>
          </cell>
          <cell r="E25">
            <v>80.208333333333329</v>
          </cell>
          <cell r="F25">
            <v>93</v>
          </cell>
          <cell r="G25">
            <v>59</v>
          </cell>
          <cell r="H25">
            <v>10.8</v>
          </cell>
          <cell r="J25">
            <v>22.68</v>
          </cell>
          <cell r="K25">
            <v>0.2</v>
          </cell>
        </row>
        <row r="26">
          <cell r="B26">
            <v>27.366666666666664</v>
          </cell>
          <cell r="C26">
            <v>33.200000000000003</v>
          </cell>
          <cell r="D26">
            <v>23.5</v>
          </cell>
          <cell r="E26">
            <v>67.75</v>
          </cell>
          <cell r="F26">
            <v>85</v>
          </cell>
          <cell r="G26">
            <v>43</v>
          </cell>
          <cell r="H26">
            <v>15.48</v>
          </cell>
          <cell r="J26">
            <v>27</v>
          </cell>
          <cell r="K26">
            <v>0</v>
          </cell>
        </row>
        <row r="27">
          <cell r="B27">
            <v>27.587500000000006</v>
          </cell>
          <cell r="C27">
            <v>34.4</v>
          </cell>
          <cell r="D27">
            <v>21</v>
          </cell>
          <cell r="E27">
            <v>65.916666666666671</v>
          </cell>
          <cell r="F27">
            <v>92</v>
          </cell>
          <cell r="G27">
            <v>37</v>
          </cell>
          <cell r="H27">
            <v>17.28</v>
          </cell>
          <cell r="J27">
            <v>30.240000000000002</v>
          </cell>
          <cell r="K27">
            <v>0</v>
          </cell>
        </row>
        <row r="28">
          <cell r="B28">
            <v>28.166666666666661</v>
          </cell>
          <cell r="C28">
            <v>35.4</v>
          </cell>
          <cell r="D28">
            <v>22</v>
          </cell>
          <cell r="E28">
            <v>55.416666666666664</v>
          </cell>
          <cell r="F28">
            <v>82</v>
          </cell>
          <cell r="G28">
            <v>21</v>
          </cell>
          <cell r="H28">
            <v>21.6</v>
          </cell>
          <cell r="J28">
            <v>37.080000000000005</v>
          </cell>
          <cell r="K28">
            <v>0</v>
          </cell>
        </row>
        <row r="29">
          <cell r="B29">
            <v>28.733333333333334</v>
          </cell>
          <cell r="C29">
            <v>34.9</v>
          </cell>
          <cell r="D29">
            <v>23.8</v>
          </cell>
          <cell r="E29">
            <v>43.708333333333336</v>
          </cell>
          <cell r="F29">
            <v>58</v>
          </cell>
          <cell r="G29">
            <v>27</v>
          </cell>
          <cell r="H29">
            <v>29.52</v>
          </cell>
          <cell r="J29">
            <v>52.92</v>
          </cell>
          <cell r="K29">
            <v>0</v>
          </cell>
        </row>
        <row r="30">
          <cell r="B30">
            <v>28.712500000000002</v>
          </cell>
          <cell r="C30">
            <v>34.299999999999997</v>
          </cell>
          <cell r="D30">
            <v>24.7</v>
          </cell>
          <cell r="E30">
            <v>52.833333333333336</v>
          </cell>
          <cell r="F30">
            <v>66</v>
          </cell>
          <cell r="G30">
            <v>39</v>
          </cell>
          <cell r="H30">
            <v>16.920000000000002</v>
          </cell>
          <cell r="J30">
            <v>43.2</v>
          </cell>
          <cell r="K30">
            <v>0</v>
          </cell>
        </row>
        <row r="31">
          <cell r="B31">
            <v>28.512499999999999</v>
          </cell>
          <cell r="C31">
            <v>34</v>
          </cell>
          <cell r="D31">
            <v>25</v>
          </cell>
          <cell r="E31">
            <v>60.333333333333336</v>
          </cell>
          <cell r="F31">
            <v>76</v>
          </cell>
          <cell r="G31">
            <v>40</v>
          </cell>
          <cell r="H31">
            <v>17.28</v>
          </cell>
          <cell r="J31">
            <v>34.92</v>
          </cell>
          <cell r="K31">
            <v>0</v>
          </cell>
        </row>
        <row r="32">
          <cell r="B32">
            <v>27.212499999999995</v>
          </cell>
          <cell r="C32">
            <v>32.700000000000003</v>
          </cell>
          <cell r="D32">
            <v>23.3</v>
          </cell>
          <cell r="E32">
            <v>67.833333333333329</v>
          </cell>
          <cell r="F32">
            <v>86</v>
          </cell>
          <cell r="G32">
            <v>50</v>
          </cell>
          <cell r="H32">
            <v>20.52</v>
          </cell>
          <cell r="J32">
            <v>63</v>
          </cell>
          <cell r="K32">
            <v>0.60000000000000009</v>
          </cell>
        </row>
        <row r="33">
          <cell r="B33">
            <v>28.816666666666663</v>
          </cell>
          <cell r="C33">
            <v>34.9</v>
          </cell>
          <cell r="D33">
            <v>24.8</v>
          </cell>
          <cell r="E33">
            <v>62.958333333333336</v>
          </cell>
          <cell r="F33">
            <v>79</v>
          </cell>
          <cell r="G33">
            <v>40</v>
          </cell>
          <cell r="H33">
            <v>16.2</v>
          </cell>
          <cell r="J33">
            <v>36.72</v>
          </cell>
          <cell r="K33">
            <v>0</v>
          </cell>
        </row>
        <row r="34">
          <cell r="B34">
            <v>25.662500000000005</v>
          </cell>
          <cell r="C34">
            <v>32.4</v>
          </cell>
          <cell r="D34">
            <v>20.9</v>
          </cell>
          <cell r="E34">
            <v>73.125</v>
          </cell>
          <cell r="F34">
            <v>92</v>
          </cell>
          <cell r="G34">
            <v>50</v>
          </cell>
          <cell r="H34">
            <v>33.119999999999997</v>
          </cell>
          <cell r="J34">
            <v>57.6</v>
          </cell>
          <cell r="K34">
            <v>13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25.962500000000002</v>
          </cell>
          <cell r="C5">
            <v>32.5</v>
          </cell>
          <cell r="D5">
            <v>20.6</v>
          </cell>
          <cell r="E5">
            <v>67.304347826086953</v>
          </cell>
          <cell r="F5">
            <v>100</v>
          </cell>
          <cell r="G5">
            <v>41</v>
          </cell>
          <cell r="J5">
            <v>37.800000000000004</v>
          </cell>
          <cell r="K5">
            <v>5.4</v>
          </cell>
        </row>
        <row r="6">
          <cell r="B6">
            <v>24.429166666666671</v>
          </cell>
          <cell r="C6">
            <v>31.4</v>
          </cell>
          <cell r="D6">
            <v>21.5</v>
          </cell>
          <cell r="E6">
            <v>66.5</v>
          </cell>
          <cell r="F6">
            <v>93</v>
          </cell>
          <cell r="G6">
            <v>45</v>
          </cell>
          <cell r="J6">
            <v>47.88</v>
          </cell>
          <cell r="K6">
            <v>19.799999999999997</v>
          </cell>
        </row>
        <row r="7">
          <cell r="B7">
            <v>22.9375</v>
          </cell>
          <cell r="C7">
            <v>25.3</v>
          </cell>
          <cell r="D7">
            <v>21.4</v>
          </cell>
          <cell r="E7">
            <v>85.375</v>
          </cell>
          <cell r="F7">
            <v>93</v>
          </cell>
          <cell r="G7">
            <v>70</v>
          </cell>
          <cell r="J7">
            <v>21.96</v>
          </cell>
          <cell r="K7">
            <v>7.6000000000000005</v>
          </cell>
        </row>
        <row r="8">
          <cell r="B8">
            <v>24.279166666666669</v>
          </cell>
          <cell r="C8">
            <v>31.2</v>
          </cell>
          <cell r="D8">
            <v>22.3</v>
          </cell>
          <cell r="E8">
            <v>75.375</v>
          </cell>
          <cell r="F8">
            <v>100</v>
          </cell>
          <cell r="G8">
            <v>54</v>
          </cell>
          <cell r="J8">
            <v>53.64</v>
          </cell>
          <cell r="K8">
            <v>5.7999999999999989</v>
          </cell>
        </row>
        <row r="9">
          <cell r="B9">
            <v>24.470833333333331</v>
          </cell>
          <cell r="C9">
            <v>29.5</v>
          </cell>
          <cell r="D9">
            <v>22</v>
          </cell>
          <cell r="E9">
            <v>77.84615384615384</v>
          </cell>
          <cell r="F9">
            <v>100</v>
          </cell>
          <cell r="G9">
            <v>61</v>
          </cell>
          <cell r="J9">
            <v>33.840000000000003</v>
          </cell>
          <cell r="K9">
            <v>13.999999999999998</v>
          </cell>
        </row>
        <row r="10">
          <cell r="B10">
            <v>26.133333333333336</v>
          </cell>
          <cell r="C10">
            <v>31.7</v>
          </cell>
          <cell r="D10">
            <v>21.9</v>
          </cell>
          <cell r="E10">
            <v>71.13636363636364</v>
          </cell>
          <cell r="F10">
            <v>100</v>
          </cell>
          <cell r="G10">
            <v>49</v>
          </cell>
          <cell r="J10">
            <v>35.64</v>
          </cell>
          <cell r="K10">
            <v>0.4</v>
          </cell>
        </row>
        <row r="11">
          <cell r="B11">
            <v>24.383333333333329</v>
          </cell>
          <cell r="C11">
            <v>29.5</v>
          </cell>
          <cell r="D11">
            <v>21.9</v>
          </cell>
          <cell r="E11">
            <v>84.13333333333334</v>
          </cell>
          <cell r="F11">
            <v>100</v>
          </cell>
          <cell r="G11">
            <v>59</v>
          </cell>
          <cell r="J11">
            <v>39.6</v>
          </cell>
          <cell r="K11">
            <v>8</v>
          </cell>
        </row>
        <row r="12">
          <cell r="B12">
            <v>23.945833333333329</v>
          </cell>
          <cell r="C12">
            <v>28.9</v>
          </cell>
          <cell r="D12">
            <v>21.9</v>
          </cell>
          <cell r="E12">
            <v>73.454545454545453</v>
          </cell>
          <cell r="F12">
            <v>100</v>
          </cell>
          <cell r="G12">
            <v>59</v>
          </cell>
          <cell r="J12">
            <v>40.680000000000007</v>
          </cell>
          <cell r="K12">
            <v>5.6000000000000005</v>
          </cell>
        </row>
        <row r="13">
          <cell r="B13">
            <v>26.191666666666663</v>
          </cell>
          <cell r="C13">
            <v>33.4</v>
          </cell>
          <cell r="D13">
            <v>20.6</v>
          </cell>
          <cell r="E13">
            <v>52</v>
          </cell>
          <cell r="F13">
            <v>100</v>
          </cell>
          <cell r="G13">
            <v>36</v>
          </cell>
          <cell r="J13">
            <v>22.68</v>
          </cell>
          <cell r="K13">
            <v>0</v>
          </cell>
        </row>
        <row r="14">
          <cell r="B14">
            <v>26.995833333333334</v>
          </cell>
          <cell r="C14">
            <v>34.1</v>
          </cell>
          <cell r="D14">
            <v>21</v>
          </cell>
          <cell r="E14">
            <v>64.80952380952381</v>
          </cell>
          <cell r="F14">
            <v>100</v>
          </cell>
          <cell r="G14">
            <v>34</v>
          </cell>
          <cell r="J14">
            <v>28.8</v>
          </cell>
          <cell r="K14">
            <v>0</v>
          </cell>
        </row>
        <row r="15">
          <cell r="B15">
            <v>28.320833333333329</v>
          </cell>
          <cell r="C15">
            <v>35.799999999999997</v>
          </cell>
          <cell r="D15">
            <v>21.7</v>
          </cell>
          <cell r="E15">
            <v>55.666666666666664</v>
          </cell>
          <cell r="F15">
            <v>84</v>
          </cell>
          <cell r="G15">
            <v>31</v>
          </cell>
          <cell r="J15">
            <v>32.76</v>
          </cell>
          <cell r="K15">
            <v>0</v>
          </cell>
        </row>
        <row r="16">
          <cell r="B16">
            <v>25.7</v>
          </cell>
          <cell r="C16">
            <v>30.9</v>
          </cell>
          <cell r="D16">
            <v>22.7</v>
          </cell>
          <cell r="E16">
            <v>70.875</v>
          </cell>
          <cell r="F16">
            <v>96</v>
          </cell>
          <cell r="G16">
            <v>46</v>
          </cell>
          <cell r="J16">
            <v>32.76</v>
          </cell>
          <cell r="K16">
            <v>0</v>
          </cell>
        </row>
        <row r="17">
          <cell r="B17">
            <v>25.279166666666665</v>
          </cell>
          <cell r="C17">
            <v>30.9</v>
          </cell>
          <cell r="D17">
            <v>22.1</v>
          </cell>
          <cell r="E17">
            <v>72</v>
          </cell>
          <cell r="F17">
            <v>98</v>
          </cell>
          <cell r="G17">
            <v>45</v>
          </cell>
          <cell r="J17">
            <v>21.96</v>
          </cell>
          <cell r="K17">
            <v>0</v>
          </cell>
        </row>
        <row r="18">
          <cell r="B18">
            <v>26.083333333333339</v>
          </cell>
          <cell r="C18">
            <v>32.700000000000003</v>
          </cell>
          <cell r="D18">
            <v>20.2</v>
          </cell>
          <cell r="E18">
            <v>64.650000000000006</v>
          </cell>
          <cell r="F18">
            <v>100</v>
          </cell>
          <cell r="G18">
            <v>41</v>
          </cell>
          <cell r="J18">
            <v>41.4</v>
          </cell>
          <cell r="K18">
            <v>0</v>
          </cell>
        </row>
        <row r="19">
          <cell r="B19">
            <v>26.658333333333331</v>
          </cell>
          <cell r="C19">
            <v>34.299999999999997</v>
          </cell>
          <cell r="D19">
            <v>21.5</v>
          </cell>
          <cell r="E19">
            <v>66.19047619047619</v>
          </cell>
          <cell r="F19">
            <v>100</v>
          </cell>
          <cell r="G19">
            <v>39</v>
          </cell>
          <cell r="J19">
            <v>41.4</v>
          </cell>
          <cell r="K19">
            <v>0</v>
          </cell>
        </row>
        <row r="20">
          <cell r="B20">
            <v>25.295833333333334</v>
          </cell>
          <cell r="C20">
            <v>33.700000000000003</v>
          </cell>
          <cell r="D20">
            <v>21.9</v>
          </cell>
          <cell r="E20">
            <v>76</v>
          </cell>
          <cell r="F20">
            <v>100</v>
          </cell>
          <cell r="G20">
            <v>40</v>
          </cell>
          <cell r="J20">
            <v>35.28</v>
          </cell>
          <cell r="K20">
            <v>31.4</v>
          </cell>
        </row>
        <row r="21">
          <cell r="B21">
            <v>24.533333333333342</v>
          </cell>
          <cell r="C21">
            <v>31.6</v>
          </cell>
          <cell r="D21">
            <v>20.9</v>
          </cell>
          <cell r="E21">
            <v>68.777777777777771</v>
          </cell>
          <cell r="F21">
            <v>100</v>
          </cell>
          <cell r="G21">
            <v>50</v>
          </cell>
          <cell r="J21">
            <v>40.32</v>
          </cell>
          <cell r="K21">
            <v>36.4</v>
          </cell>
        </row>
        <row r="22">
          <cell r="B22">
            <v>26.062499999999996</v>
          </cell>
          <cell r="C22">
            <v>31.4</v>
          </cell>
          <cell r="D22">
            <v>22.5</v>
          </cell>
          <cell r="E22">
            <v>66.384615384615387</v>
          </cell>
          <cell r="F22">
            <v>95</v>
          </cell>
          <cell r="G22">
            <v>50</v>
          </cell>
          <cell r="J22">
            <v>24.840000000000003</v>
          </cell>
          <cell r="K22">
            <v>2</v>
          </cell>
        </row>
        <row r="23">
          <cell r="B23">
            <v>26.120833333333334</v>
          </cell>
          <cell r="C23">
            <v>31.8</v>
          </cell>
          <cell r="D23">
            <v>22</v>
          </cell>
          <cell r="E23">
            <v>72.111111111111114</v>
          </cell>
          <cell r="F23">
            <v>100</v>
          </cell>
          <cell r="G23">
            <v>52</v>
          </cell>
          <cell r="J23">
            <v>38.519999999999996</v>
          </cell>
          <cell r="K23">
            <v>0</v>
          </cell>
        </row>
        <row r="24">
          <cell r="B24">
            <v>26.170833333333334</v>
          </cell>
          <cell r="C24">
            <v>33.1</v>
          </cell>
          <cell r="D24">
            <v>23.3</v>
          </cell>
          <cell r="E24">
            <v>76.4375</v>
          </cell>
          <cell r="F24">
            <v>100</v>
          </cell>
          <cell r="G24">
            <v>47</v>
          </cell>
          <cell r="J24">
            <v>35.64</v>
          </cell>
          <cell r="K24">
            <v>0.4</v>
          </cell>
        </row>
        <row r="25">
          <cell r="B25">
            <v>25.187499999999996</v>
          </cell>
          <cell r="C25">
            <v>32</v>
          </cell>
          <cell r="D25">
            <v>22.7</v>
          </cell>
          <cell r="E25">
            <v>76.461538461538467</v>
          </cell>
          <cell r="F25">
            <v>100</v>
          </cell>
          <cell r="G25">
            <v>54</v>
          </cell>
          <cell r="J25">
            <v>30.240000000000002</v>
          </cell>
          <cell r="K25">
            <v>1.2000000000000002</v>
          </cell>
        </row>
        <row r="26">
          <cell r="B26">
            <v>24.270833333333339</v>
          </cell>
          <cell r="C26">
            <v>29.2</v>
          </cell>
          <cell r="D26">
            <v>22.3</v>
          </cell>
          <cell r="E26">
            <v>82.1</v>
          </cell>
          <cell r="F26">
            <v>100</v>
          </cell>
          <cell r="G26">
            <v>63</v>
          </cell>
          <cell r="J26">
            <v>23.400000000000002</v>
          </cell>
          <cell r="K26">
            <v>4.8</v>
          </cell>
        </row>
        <row r="27">
          <cell r="B27">
            <v>25.308333333333326</v>
          </cell>
          <cell r="C27">
            <v>31.9</v>
          </cell>
          <cell r="D27">
            <v>21</v>
          </cell>
          <cell r="E27">
            <v>64.333333333333329</v>
          </cell>
          <cell r="F27">
            <v>82</v>
          </cell>
          <cell r="G27">
            <v>49</v>
          </cell>
          <cell r="J27">
            <v>23.759999999999998</v>
          </cell>
          <cell r="K27">
            <v>16.8</v>
          </cell>
        </row>
        <row r="28">
          <cell r="B28">
            <v>26.674999999999997</v>
          </cell>
          <cell r="C28">
            <v>33.299999999999997</v>
          </cell>
          <cell r="D28">
            <v>21.1</v>
          </cell>
          <cell r="E28">
            <v>62.05</v>
          </cell>
          <cell r="F28">
            <v>100</v>
          </cell>
          <cell r="G28">
            <v>33</v>
          </cell>
          <cell r="J28">
            <v>33.119999999999997</v>
          </cell>
          <cell r="K28">
            <v>0</v>
          </cell>
        </row>
        <row r="29">
          <cell r="B29">
            <v>26.837499999999995</v>
          </cell>
          <cell r="C29">
            <v>33.299999999999997</v>
          </cell>
          <cell r="D29">
            <v>20.3</v>
          </cell>
          <cell r="E29">
            <v>60.083333333333336</v>
          </cell>
          <cell r="F29">
            <v>80</v>
          </cell>
          <cell r="G29">
            <v>37</v>
          </cell>
          <cell r="J29">
            <v>31.680000000000003</v>
          </cell>
          <cell r="K29">
            <v>0</v>
          </cell>
        </row>
        <row r="30">
          <cell r="B30">
            <v>28.066666666666666</v>
          </cell>
          <cell r="C30">
            <v>34.6</v>
          </cell>
          <cell r="D30">
            <v>22.7</v>
          </cell>
          <cell r="E30">
            <v>59.416666666666664</v>
          </cell>
          <cell r="F30">
            <v>80</v>
          </cell>
          <cell r="G30">
            <v>31</v>
          </cell>
          <cell r="J30">
            <v>33.119999999999997</v>
          </cell>
          <cell r="K30">
            <v>0</v>
          </cell>
        </row>
        <row r="31">
          <cell r="B31">
            <v>26.854166666666668</v>
          </cell>
          <cell r="C31">
            <v>33.1</v>
          </cell>
          <cell r="D31">
            <v>23.7</v>
          </cell>
          <cell r="E31">
            <v>69.875</v>
          </cell>
          <cell r="F31">
            <v>87</v>
          </cell>
          <cell r="G31">
            <v>46</v>
          </cell>
          <cell r="J31">
            <v>42.12</v>
          </cell>
          <cell r="K31">
            <v>0</v>
          </cell>
        </row>
        <row r="32">
          <cell r="B32">
            <v>27.116666666666664</v>
          </cell>
          <cell r="C32">
            <v>33.6</v>
          </cell>
          <cell r="D32">
            <v>21.5</v>
          </cell>
          <cell r="E32">
            <v>62.9375</v>
          </cell>
          <cell r="F32">
            <v>100</v>
          </cell>
          <cell r="G32">
            <v>42</v>
          </cell>
          <cell r="J32">
            <v>45</v>
          </cell>
          <cell r="K32">
            <v>0</v>
          </cell>
        </row>
        <row r="33">
          <cell r="B33">
            <v>24.141666666666666</v>
          </cell>
          <cell r="C33">
            <v>29.8</v>
          </cell>
          <cell r="D33">
            <v>20.6</v>
          </cell>
          <cell r="E33">
            <v>79.07692307692308</v>
          </cell>
          <cell r="F33">
            <v>100</v>
          </cell>
          <cell r="G33">
            <v>63</v>
          </cell>
          <cell r="J33">
            <v>51.84</v>
          </cell>
          <cell r="K33">
            <v>17.599999999999998</v>
          </cell>
        </row>
        <row r="34">
          <cell r="B34">
            <v>26.745833333333334</v>
          </cell>
          <cell r="C34">
            <v>34</v>
          </cell>
          <cell r="D34">
            <v>21.9</v>
          </cell>
          <cell r="E34">
            <v>59.692307692307693</v>
          </cell>
          <cell r="F34">
            <v>97</v>
          </cell>
          <cell r="G34">
            <v>42</v>
          </cell>
          <cell r="J34">
            <v>19.8</v>
          </cell>
          <cell r="K34">
            <v>0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27.945833333333329</v>
          </cell>
          <cell r="C5">
            <v>32.9</v>
          </cell>
          <cell r="D5">
            <v>23.1</v>
          </cell>
          <cell r="E5">
            <v>61.666666666666664</v>
          </cell>
          <cell r="F5">
            <v>89</v>
          </cell>
          <cell r="G5">
            <v>44</v>
          </cell>
          <cell r="H5">
            <v>18.720000000000002</v>
          </cell>
          <cell r="J5">
            <v>45.36</v>
          </cell>
          <cell r="K5">
            <v>6</v>
          </cell>
        </row>
        <row r="6">
          <cell r="B6">
            <v>25.629166666666666</v>
          </cell>
          <cell r="C6">
            <v>31.1</v>
          </cell>
          <cell r="D6">
            <v>23.2</v>
          </cell>
          <cell r="E6">
            <v>80.875</v>
          </cell>
          <cell r="F6">
            <v>90</v>
          </cell>
          <cell r="G6">
            <v>60</v>
          </cell>
          <cell r="H6">
            <v>12.96</v>
          </cell>
          <cell r="J6">
            <v>29.880000000000003</v>
          </cell>
          <cell r="K6">
            <v>1.2</v>
          </cell>
        </row>
        <row r="7">
          <cell r="B7">
            <v>26.391666666666669</v>
          </cell>
          <cell r="C7">
            <v>31.1</v>
          </cell>
          <cell r="D7">
            <v>23.4</v>
          </cell>
          <cell r="E7">
            <v>74.25</v>
          </cell>
          <cell r="F7">
            <v>84</v>
          </cell>
          <cell r="G7">
            <v>57</v>
          </cell>
          <cell r="H7">
            <v>22.68</v>
          </cell>
          <cell r="J7">
            <v>57.6</v>
          </cell>
          <cell r="K7">
            <v>0</v>
          </cell>
        </row>
        <row r="8">
          <cell r="B8">
            <v>27.529166666666669</v>
          </cell>
          <cell r="C8">
            <v>36.299999999999997</v>
          </cell>
          <cell r="D8">
            <v>22.2</v>
          </cell>
          <cell r="E8">
            <v>71.625</v>
          </cell>
          <cell r="F8">
            <v>90</v>
          </cell>
          <cell r="G8">
            <v>42</v>
          </cell>
          <cell r="H8">
            <v>8.2799999999999994</v>
          </cell>
          <cell r="J8">
            <v>18</v>
          </cell>
          <cell r="K8">
            <v>0.6</v>
          </cell>
        </row>
        <row r="9">
          <cell r="B9">
            <v>29.1875</v>
          </cell>
          <cell r="C9">
            <v>34.4</v>
          </cell>
          <cell r="D9">
            <v>24.2</v>
          </cell>
          <cell r="E9">
            <v>68.833333333333329</v>
          </cell>
          <cell r="F9">
            <v>86</v>
          </cell>
          <cell r="G9">
            <v>44</v>
          </cell>
          <cell r="H9">
            <v>20.16</v>
          </cell>
          <cell r="J9">
            <v>45.72</v>
          </cell>
          <cell r="K9">
            <v>16</v>
          </cell>
        </row>
        <row r="10">
          <cell r="B10">
            <v>27.7</v>
          </cell>
          <cell r="C10">
            <v>33.799999999999997</v>
          </cell>
          <cell r="D10">
            <v>23.4</v>
          </cell>
          <cell r="E10">
            <v>69.208333333333329</v>
          </cell>
          <cell r="F10">
            <v>87</v>
          </cell>
          <cell r="G10">
            <v>46</v>
          </cell>
          <cell r="H10">
            <v>11.16</v>
          </cell>
          <cell r="J10">
            <v>30.240000000000002</v>
          </cell>
          <cell r="K10">
            <v>0</v>
          </cell>
        </row>
        <row r="11">
          <cell r="B11">
            <v>26.516666666666662</v>
          </cell>
          <cell r="C11">
            <v>34.1</v>
          </cell>
          <cell r="D11">
            <v>23.7</v>
          </cell>
          <cell r="E11">
            <v>76.416666666666671</v>
          </cell>
          <cell r="F11">
            <v>89</v>
          </cell>
          <cell r="G11">
            <v>42</v>
          </cell>
          <cell r="H11">
            <v>11.520000000000001</v>
          </cell>
          <cell r="J11">
            <v>44.64</v>
          </cell>
          <cell r="K11">
            <v>12.4</v>
          </cell>
        </row>
        <row r="12">
          <cell r="B12">
            <v>27.045833333333334</v>
          </cell>
          <cell r="C12">
            <v>33.200000000000003</v>
          </cell>
          <cell r="D12">
            <v>23.4</v>
          </cell>
          <cell r="E12">
            <v>69.666666666666671</v>
          </cell>
          <cell r="F12">
            <v>89</v>
          </cell>
          <cell r="G12">
            <v>34</v>
          </cell>
          <cell r="H12">
            <v>12.24</v>
          </cell>
          <cell r="J12">
            <v>27.720000000000002</v>
          </cell>
          <cell r="K12">
            <v>1.5999999999999999</v>
          </cell>
        </row>
        <row r="13">
          <cell r="B13">
            <v>28.387499999999999</v>
          </cell>
          <cell r="C13">
            <v>35.5</v>
          </cell>
          <cell r="D13">
            <v>21.5</v>
          </cell>
          <cell r="E13">
            <v>55.708333333333336</v>
          </cell>
          <cell r="F13">
            <v>87</v>
          </cell>
          <cell r="G13">
            <v>23</v>
          </cell>
          <cell r="H13">
            <v>3.6</v>
          </cell>
          <cell r="J13">
            <v>20.88</v>
          </cell>
          <cell r="K13">
            <v>0</v>
          </cell>
        </row>
        <row r="14">
          <cell r="B14">
            <v>29.479166666666668</v>
          </cell>
          <cell r="C14">
            <v>36.5</v>
          </cell>
          <cell r="D14">
            <v>22</v>
          </cell>
          <cell r="E14">
            <v>49.291666666666664</v>
          </cell>
          <cell r="F14">
            <v>86</v>
          </cell>
          <cell r="G14">
            <v>22</v>
          </cell>
          <cell r="H14">
            <v>1.8</v>
          </cell>
          <cell r="J14">
            <v>11.520000000000001</v>
          </cell>
          <cell r="K14">
            <v>0</v>
          </cell>
        </row>
        <row r="15">
          <cell r="B15">
            <v>30.695833333333329</v>
          </cell>
          <cell r="C15">
            <v>38.200000000000003</v>
          </cell>
          <cell r="D15">
            <v>24.6</v>
          </cell>
          <cell r="E15">
            <v>47.541666666666664</v>
          </cell>
          <cell r="F15">
            <v>69</v>
          </cell>
          <cell r="G15">
            <v>22</v>
          </cell>
          <cell r="H15">
            <v>4.32</v>
          </cell>
          <cell r="J15">
            <v>20.52</v>
          </cell>
          <cell r="K15">
            <v>0</v>
          </cell>
        </row>
        <row r="16">
          <cell r="B16">
            <v>26.341666666666669</v>
          </cell>
          <cell r="C16">
            <v>32.200000000000003</v>
          </cell>
          <cell r="D16">
            <v>21.7</v>
          </cell>
          <cell r="E16">
            <v>61.875</v>
          </cell>
          <cell r="F16">
            <v>76</v>
          </cell>
          <cell r="G16">
            <v>47</v>
          </cell>
          <cell r="H16">
            <v>12.96</v>
          </cell>
          <cell r="J16">
            <v>66.239999999999995</v>
          </cell>
          <cell r="K16">
            <v>0</v>
          </cell>
        </row>
        <row r="17">
          <cell r="B17">
            <v>21.962500000000002</v>
          </cell>
          <cell r="C17">
            <v>29.2</v>
          </cell>
          <cell r="D17">
            <v>18</v>
          </cell>
          <cell r="E17">
            <v>56.166666666666664</v>
          </cell>
          <cell r="F17">
            <v>68</v>
          </cell>
          <cell r="G17">
            <v>32</v>
          </cell>
          <cell r="H17">
            <v>10.8</v>
          </cell>
          <cell r="J17">
            <v>48.6</v>
          </cell>
          <cell r="K17">
            <v>0</v>
          </cell>
        </row>
        <row r="18">
          <cell r="B18">
            <v>25.991666666666664</v>
          </cell>
          <cell r="C18">
            <v>34.700000000000003</v>
          </cell>
          <cell r="D18">
            <v>18.5</v>
          </cell>
          <cell r="E18">
            <v>51.166666666666664</v>
          </cell>
          <cell r="F18">
            <v>84</v>
          </cell>
          <cell r="G18">
            <v>23</v>
          </cell>
          <cell r="H18">
            <v>1.08</v>
          </cell>
          <cell r="J18">
            <v>18.720000000000002</v>
          </cell>
          <cell r="K18">
            <v>0</v>
          </cell>
        </row>
        <row r="19">
          <cell r="B19">
            <v>29.254166666666666</v>
          </cell>
          <cell r="C19">
            <v>37.1</v>
          </cell>
          <cell r="D19">
            <v>20.2</v>
          </cell>
          <cell r="E19">
            <v>46.708333333333336</v>
          </cell>
          <cell r="F19">
            <v>80</v>
          </cell>
          <cell r="G19">
            <v>23</v>
          </cell>
          <cell r="H19">
            <v>0.36000000000000004</v>
          </cell>
          <cell r="J19">
            <v>16.920000000000002</v>
          </cell>
          <cell r="K19">
            <v>0</v>
          </cell>
        </row>
        <row r="20">
          <cell r="B20">
            <v>31.437500000000004</v>
          </cell>
          <cell r="C20">
            <v>37.799999999999997</v>
          </cell>
          <cell r="D20">
            <v>26.9</v>
          </cell>
          <cell r="E20">
            <v>53.125</v>
          </cell>
          <cell r="F20">
            <v>71</v>
          </cell>
          <cell r="G20">
            <v>32</v>
          </cell>
          <cell r="H20">
            <v>2.16</v>
          </cell>
          <cell r="J20">
            <v>20.16</v>
          </cell>
          <cell r="K20">
            <v>0</v>
          </cell>
        </row>
        <row r="21">
          <cell r="B21">
            <v>29.520833333333329</v>
          </cell>
          <cell r="C21">
            <v>36.700000000000003</v>
          </cell>
          <cell r="D21">
            <v>26.2</v>
          </cell>
          <cell r="E21">
            <v>64.708333333333329</v>
          </cell>
          <cell r="F21">
            <v>78</v>
          </cell>
          <cell r="G21">
            <v>36</v>
          </cell>
          <cell r="H21">
            <v>4.32</v>
          </cell>
          <cell r="J21">
            <v>21.6</v>
          </cell>
          <cell r="K21">
            <v>0</v>
          </cell>
        </row>
        <row r="22">
          <cell r="B22">
            <v>28.037499999999994</v>
          </cell>
          <cell r="C22">
            <v>36.200000000000003</v>
          </cell>
          <cell r="D22">
            <v>24.7</v>
          </cell>
          <cell r="E22">
            <v>70</v>
          </cell>
          <cell r="F22">
            <v>85</v>
          </cell>
          <cell r="G22">
            <v>43</v>
          </cell>
          <cell r="H22">
            <v>5.4</v>
          </cell>
          <cell r="J22">
            <v>42.12</v>
          </cell>
          <cell r="K22">
            <v>5.2</v>
          </cell>
        </row>
        <row r="23">
          <cell r="B23">
            <v>26.558333333333334</v>
          </cell>
          <cell r="C23">
            <v>31.8</v>
          </cell>
          <cell r="D23">
            <v>23.5</v>
          </cell>
          <cell r="E23">
            <v>77.625</v>
          </cell>
          <cell r="F23">
            <v>89</v>
          </cell>
          <cell r="G23">
            <v>52</v>
          </cell>
          <cell r="H23">
            <v>2.16</v>
          </cell>
          <cell r="J23">
            <v>19.440000000000001</v>
          </cell>
          <cell r="K23">
            <v>1.5999999999999999</v>
          </cell>
        </row>
        <row r="24">
          <cell r="B24">
            <v>28.058333333333334</v>
          </cell>
          <cell r="C24">
            <v>35.799999999999997</v>
          </cell>
          <cell r="D24">
            <v>24.9</v>
          </cell>
          <cell r="E24">
            <v>71.625</v>
          </cell>
          <cell r="F24">
            <v>87</v>
          </cell>
          <cell r="G24">
            <v>44</v>
          </cell>
          <cell r="H24">
            <v>2.8800000000000003</v>
          </cell>
          <cell r="J24">
            <v>26.64</v>
          </cell>
          <cell r="K24">
            <v>0</v>
          </cell>
        </row>
        <row r="25">
          <cell r="B25">
            <v>27.991666666666664</v>
          </cell>
          <cell r="C25">
            <v>35.4</v>
          </cell>
          <cell r="D25">
            <v>24.4</v>
          </cell>
          <cell r="E25">
            <v>72</v>
          </cell>
          <cell r="F25">
            <v>88</v>
          </cell>
          <cell r="G25">
            <v>40</v>
          </cell>
          <cell r="H25">
            <v>0.36000000000000004</v>
          </cell>
          <cell r="J25">
            <v>12.24</v>
          </cell>
          <cell r="K25">
            <v>0</v>
          </cell>
        </row>
        <row r="26">
          <cell r="B26">
            <v>27.291666666666671</v>
          </cell>
          <cell r="C26">
            <v>33.6</v>
          </cell>
          <cell r="D26">
            <v>24.4</v>
          </cell>
          <cell r="E26">
            <v>75.458333333333329</v>
          </cell>
          <cell r="F26">
            <v>89</v>
          </cell>
          <cell r="G26">
            <v>53</v>
          </cell>
          <cell r="H26">
            <v>0.36000000000000004</v>
          </cell>
          <cell r="J26">
            <v>10.44</v>
          </cell>
          <cell r="K26">
            <v>29</v>
          </cell>
        </row>
        <row r="27">
          <cell r="B27">
            <v>26.004166666666666</v>
          </cell>
          <cell r="C27">
            <v>29.9</v>
          </cell>
          <cell r="D27">
            <v>23.9</v>
          </cell>
          <cell r="E27">
            <v>82.208333333333329</v>
          </cell>
          <cell r="F27">
            <v>90</v>
          </cell>
          <cell r="G27">
            <v>66</v>
          </cell>
          <cell r="H27">
            <v>0</v>
          </cell>
          <cell r="J27">
            <v>2.8800000000000003</v>
          </cell>
          <cell r="K27">
            <v>1.2</v>
          </cell>
        </row>
        <row r="28">
          <cell r="B28">
            <v>29.404166666666669</v>
          </cell>
          <cell r="C28">
            <v>35.299999999999997</v>
          </cell>
          <cell r="D28">
            <v>24.6</v>
          </cell>
          <cell r="E28">
            <v>67.291666666666671</v>
          </cell>
          <cell r="F28">
            <v>89</v>
          </cell>
          <cell r="G28">
            <v>40</v>
          </cell>
          <cell r="H28">
            <v>0</v>
          </cell>
          <cell r="J28">
            <v>8.2799999999999994</v>
          </cell>
          <cell r="K28">
            <v>0</v>
          </cell>
        </row>
        <row r="29">
          <cell r="B29">
            <v>31.612499999999997</v>
          </cell>
          <cell r="C29">
            <v>36.799999999999997</v>
          </cell>
          <cell r="D29">
            <v>26</v>
          </cell>
          <cell r="E29">
            <v>57.833333333333336</v>
          </cell>
          <cell r="F29">
            <v>84</v>
          </cell>
          <cell r="G29">
            <v>38</v>
          </cell>
          <cell r="H29">
            <v>0</v>
          </cell>
          <cell r="J29">
            <v>4.6800000000000006</v>
          </cell>
          <cell r="K29">
            <v>0</v>
          </cell>
        </row>
        <row r="30">
          <cell r="B30">
            <v>30.441666666666659</v>
          </cell>
          <cell r="C30">
            <v>35.6</v>
          </cell>
          <cell r="D30">
            <v>24.4</v>
          </cell>
          <cell r="E30">
            <v>64.541666666666671</v>
          </cell>
          <cell r="F30">
            <v>83</v>
          </cell>
          <cell r="G30">
            <v>47</v>
          </cell>
          <cell r="H30">
            <v>0</v>
          </cell>
          <cell r="J30">
            <v>10.8</v>
          </cell>
          <cell r="K30">
            <v>17.600000000000001</v>
          </cell>
        </row>
        <row r="31">
          <cell r="B31">
            <v>29.787499999999998</v>
          </cell>
          <cell r="C31">
            <v>35.299999999999997</v>
          </cell>
          <cell r="D31">
            <v>25.7</v>
          </cell>
          <cell r="E31">
            <v>66.833333333333329</v>
          </cell>
          <cell r="F31">
            <v>83</v>
          </cell>
          <cell r="G31">
            <v>48</v>
          </cell>
          <cell r="H31">
            <v>0.36000000000000004</v>
          </cell>
          <cell r="J31">
            <v>6.48</v>
          </cell>
          <cell r="K31">
            <v>0</v>
          </cell>
        </row>
        <row r="32">
          <cell r="B32">
            <v>31.316666666666666</v>
          </cell>
          <cell r="C32">
            <v>36.799999999999997</v>
          </cell>
          <cell r="D32">
            <v>27</v>
          </cell>
          <cell r="E32">
            <v>57.666666666666664</v>
          </cell>
          <cell r="F32">
            <v>74</v>
          </cell>
          <cell r="G32">
            <v>36</v>
          </cell>
          <cell r="H32">
            <v>0.36000000000000004</v>
          </cell>
          <cell r="J32">
            <v>18</v>
          </cell>
          <cell r="K32">
            <v>0</v>
          </cell>
        </row>
        <row r="33">
          <cell r="B33">
            <v>31.45</v>
          </cell>
          <cell r="C33">
            <v>36.9</v>
          </cell>
          <cell r="D33">
            <v>27.2</v>
          </cell>
          <cell r="E33">
            <v>57.458333333333336</v>
          </cell>
          <cell r="F33">
            <v>74</v>
          </cell>
          <cell r="G33">
            <v>36</v>
          </cell>
          <cell r="H33">
            <v>0</v>
          </cell>
          <cell r="J33">
            <v>11.879999999999999</v>
          </cell>
          <cell r="K33">
            <v>0</v>
          </cell>
        </row>
        <row r="34">
          <cell r="B34">
            <v>28.2</v>
          </cell>
          <cell r="C34">
            <v>34.1</v>
          </cell>
          <cell r="D34">
            <v>25.8</v>
          </cell>
          <cell r="E34">
            <v>71.208333333333329</v>
          </cell>
          <cell r="F34">
            <v>84</v>
          </cell>
          <cell r="G34">
            <v>44</v>
          </cell>
          <cell r="H34">
            <v>0.36000000000000004</v>
          </cell>
          <cell r="J34">
            <v>8.64</v>
          </cell>
          <cell r="K34">
            <v>0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24.866666666666664</v>
          </cell>
          <cell r="C5">
            <v>32.6</v>
          </cell>
          <cell r="D5">
            <v>20.399999999999999</v>
          </cell>
          <cell r="E5">
            <v>68.416666666666671</v>
          </cell>
          <cell r="F5">
            <v>91</v>
          </cell>
          <cell r="G5">
            <v>39</v>
          </cell>
          <cell r="H5">
            <v>25.92</v>
          </cell>
          <cell r="J5">
            <v>51.480000000000004</v>
          </cell>
          <cell r="K5">
            <v>0.8</v>
          </cell>
        </row>
        <row r="6">
          <cell r="B6">
            <v>23.437500000000004</v>
          </cell>
          <cell r="C6">
            <v>28</v>
          </cell>
          <cell r="D6">
            <v>20.8</v>
          </cell>
          <cell r="E6">
            <v>79.5</v>
          </cell>
          <cell r="F6">
            <v>100</v>
          </cell>
          <cell r="G6">
            <v>56</v>
          </cell>
          <cell r="H6">
            <v>26.64</v>
          </cell>
          <cell r="J6">
            <v>51.480000000000004</v>
          </cell>
          <cell r="K6">
            <v>1.2</v>
          </cell>
        </row>
        <row r="7">
          <cell r="B7">
            <v>23.500000000000004</v>
          </cell>
          <cell r="C7">
            <v>31.4</v>
          </cell>
          <cell r="D7">
            <v>20</v>
          </cell>
          <cell r="E7">
            <v>83.666666666666671</v>
          </cell>
          <cell r="F7">
            <v>100</v>
          </cell>
          <cell r="G7">
            <v>45</v>
          </cell>
          <cell r="H7">
            <v>18.720000000000002</v>
          </cell>
          <cell r="J7">
            <v>43.56</v>
          </cell>
          <cell r="K7">
            <v>9</v>
          </cell>
        </row>
        <row r="8">
          <cell r="B8">
            <v>23.633333333333336</v>
          </cell>
          <cell r="C8">
            <v>31.4</v>
          </cell>
          <cell r="D8">
            <v>20</v>
          </cell>
          <cell r="E8">
            <v>84.708333333333329</v>
          </cell>
          <cell r="F8">
            <v>100</v>
          </cell>
          <cell r="G8">
            <v>49</v>
          </cell>
          <cell r="H8">
            <v>23.759999999999998</v>
          </cell>
          <cell r="J8">
            <v>63.72</v>
          </cell>
          <cell r="K8">
            <v>1.4</v>
          </cell>
        </row>
        <row r="9">
          <cell r="B9">
            <v>23.424999999999997</v>
          </cell>
          <cell r="C9">
            <v>29.8</v>
          </cell>
          <cell r="D9">
            <v>20.6</v>
          </cell>
          <cell r="E9">
            <v>86.291666666666671</v>
          </cell>
          <cell r="F9">
            <v>100</v>
          </cell>
          <cell r="G9">
            <v>56</v>
          </cell>
          <cell r="H9">
            <v>25.92</v>
          </cell>
          <cell r="J9">
            <v>46.800000000000004</v>
          </cell>
          <cell r="K9">
            <v>64.2</v>
          </cell>
        </row>
        <row r="10">
          <cell r="B10">
            <v>24.437499999999996</v>
          </cell>
          <cell r="C10">
            <v>31.7</v>
          </cell>
          <cell r="D10">
            <v>20.8</v>
          </cell>
          <cell r="E10">
            <v>78.666666666666671</v>
          </cell>
          <cell r="F10">
            <v>100</v>
          </cell>
          <cell r="G10">
            <v>48</v>
          </cell>
          <cell r="H10">
            <v>25.2</v>
          </cell>
          <cell r="J10">
            <v>38.159999999999997</v>
          </cell>
          <cell r="K10">
            <v>0.2</v>
          </cell>
        </row>
        <row r="11">
          <cell r="B11">
            <v>22.720833333333335</v>
          </cell>
          <cell r="C11">
            <v>28.6</v>
          </cell>
          <cell r="D11">
            <v>20.3</v>
          </cell>
          <cell r="E11">
            <v>89.708333333333329</v>
          </cell>
          <cell r="F11">
            <v>100</v>
          </cell>
          <cell r="G11">
            <v>61</v>
          </cell>
          <cell r="H11">
            <v>27.720000000000002</v>
          </cell>
          <cell r="J11">
            <v>42.480000000000004</v>
          </cell>
          <cell r="K11">
            <v>17.999999999999996</v>
          </cell>
        </row>
        <row r="12">
          <cell r="B12">
            <v>22.041666666666668</v>
          </cell>
          <cell r="C12">
            <v>25.5</v>
          </cell>
          <cell r="D12">
            <v>20.5</v>
          </cell>
          <cell r="E12">
            <v>92.666666666666671</v>
          </cell>
          <cell r="F12">
            <v>100</v>
          </cell>
          <cell r="G12">
            <v>75</v>
          </cell>
          <cell r="H12">
            <v>16.920000000000002</v>
          </cell>
          <cell r="J12">
            <v>33.119999999999997</v>
          </cell>
          <cell r="K12">
            <v>3.2</v>
          </cell>
        </row>
        <row r="13">
          <cell r="B13">
            <v>24.608333333333334</v>
          </cell>
          <cell r="C13">
            <v>32.299999999999997</v>
          </cell>
          <cell r="D13">
            <v>19</v>
          </cell>
          <cell r="E13">
            <v>75.916666666666671</v>
          </cell>
          <cell r="F13">
            <v>100</v>
          </cell>
          <cell r="G13">
            <v>37</v>
          </cell>
          <cell r="H13">
            <v>13.32</v>
          </cell>
          <cell r="J13">
            <v>26.64</v>
          </cell>
          <cell r="K13">
            <v>0.2</v>
          </cell>
        </row>
        <row r="14">
          <cell r="B14">
            <v>26.879166666666674</v>
          </cell>
          <cell r="C14">
            <v>34</v>
          </cell>
          <cell r="D14">
            <v>19.5</v>
          </cell>
          <cell r="E14">
            <v>62.916666666666664</v>
          </cell>
          <cell r="F14">
            <v>91</v>
          </cell>
          <cell r="G14">
            <v>35</v>
          </cell>
          <cell r="H14">
            <v>15.48</v>
          </cell>
          <cell r="J14">
            <v>46.440000000000005</v>
          </cell>
          <cell r="K14">
            <v>3.8</v>
          </cell>
        </row>
        <row r="15">
          <cell r="B15">
            <v>26.6875</v>
          </cell>
          <cell r="C15">
            <v>33.799999999999997</v>
          </cell>
          <cell r="D15">
            <v>22</v>
          </cell>
          <cell r="E15">
            <v>66.958333333333329</v>
          </cell>
          <cell r="F15">
            <v>85</v>
          </cell>
          <cell r="G15">
            <v>42</v>
          </cell>
          <cell r="H15">
            <v>17.64</v>
          </cell>
          <cell r="J15">
            <v>33.840000000000003</v>
          </cell>
          <cell r="K15">
            <v>0.4</v>
          </cell>
        </row>
        <row r="16">
          <cell r="B16">
            <v>22.837500000000002</v>
          </cell>
          <cell r="C16">
            <v>26.3</v>
          </cell>
          <cell r="D16">
            <v>19.7</v>
          </cell>
          <cell r="E16">
            <v>86.458333333333329</v>
          </cell>
          <cell r="F16">
            <v>100</v>
          </cell>
          <cell r="G16">
            <v>72</v>
          </cell>
          <cell r="H16">
            <v>29.52</v>
          </cell>
          <cell r="J16">
            <v>43.92</v>
          </cell>
          <cell r="K16">
            <v>34.799999999999997</v>
          </cell>
        </row>
        <row r="17">
          <cell r="B17">
            <v>22.554166666666664</v>
          </cell>
          <cell r="C17">
            <v>29.2</v>
          </cell>
          <cell r="D17">
            <v>18.5</v>
          </cell>
          <cell r="E17">
            <v>83.125</v>
          </cell>
          <cell r="F17">
            <v>100</v>
          </cell>
          <cell r="G17">
            <v>54</v>
          </cell>
          <cell r="H17">
            <v>16.559999999999999</v>
          </cell>
          <cell r="J17">
            <v>29.52</v>
          </cell>
          <cell r="K17">
            <v>0</v>
          </cell>
        </row>
        <row r="18">
          <cell r="B18">
            <v>23.962500000000002</v>
          </cell>
          <cell r="C18">
            <v>33.5</v>
          </cell>
          <cell r="D18">
            <v>18.3</v>
          </cell>
          <cell r="E18">
            <v>74.291666666666671</v>
          </cell>
          <cell r="F18">
            <v>94</v>
          </cell>
          <cell r="G18">
            <v>36</v>
          </cell>
          <cell r="H18">
            <v>21.96</v>
          </cell>
          <cell r="J18">
            <v>38.880000000000003</v>
          </cell>
          <cell r="K18">
            <v>0.8</v>
          </cell>
        </row>
        <row r="19">
          <cell r="B19">
            <v>23.95</v>
          </cell>
          <cell r="C19">
            <v>30</v>
          </cell>
          <cell r="D19">
            <v>20.8</v>
          </cell>
          <cell r="E19">
            <v>84.75</v>
          </cell>
          <cell r="F19">
            <v>100</v>
          </cell>
          <cell r="G19">
            <v>54</v>
          </cell>
          <cell r="H19">
            <v>19.079999999999998</v>
          </cell>
          <cell r="J19">
            <v>33.119999999999997</v>
          </cell>
          <cell r="K19">
            <v>8.6</v>
          </cell>
        </row>
        <row r="20">
          <cell r="B20">
            <v>24.387499999999999</v>
          </cell>
          <cell r="C20">
            <v>31</v>
          </cell>
          <cell r="D20">
            <v>20</v>
          </cell>
          <cell r="E20">
            <v>75.666666666666671</v>
          </cell>
          <cell r="F20">
            <v>95</v>
          </cell>
          <cell r="G20">
            <v>50</v>
          </cell>
          <cell r="H20">
            <v>29.52</v>
          </cell>
          <cell r="J20">
            <v>48.96</v>
          </cell>
          <cell r="K20">
            <v>0.2</v>
          </cell>
        </row>
        <row r="21">
          <cell r="B21">
            <v>24.733333333333334</v>
          </cell>
          <cell r="C21">
            <v>31.4</v>
          </cell>
          <cell r="D21">
            <v>20.9</v>
          </cell>
          <cell r="E21">
            <v>73.833333333333329</v>
          </cell>
          <cell r="F21">
            <v>94</v>
          </cell>
          <cell r="G21">
            <v>46</v>
          </cell>
          <cell r="H21">
            <v>22.32</v>
          </cell>
          <cell r="J21">
            <v>36.72</v>
          </cell>
          <cell r="K21">
            <v>0</v>
          </cell>
        </row>
        <row r="22">
          <cell r="B22">
            <v>24.275000000000002</v>
          </cell>
          <cell r="C22">
            <v>29.8</v>
          </cell>
          <cell r="D22">
            <v>20.5</v>
          </cell>
          <cell r="E22">
            <v>80.041666666666671</v>
          </cell>
          <cell r="F22">
            <v>93</v>
          </cell>
          <cell r="G22">
            <v>56</v>
          </cell>
          <cell r="H22">
            <v>16.920000000000002</v>
          </cell>
          <cell r="J22">
            <v>31.319999999999997</v>
          </cell>
          <cell r="K22">
            <v>4.8</v>
          </cell>
        </row>
        <row r="23">
          <cell r="B23">
            <v>23.066666666666666</v>
          </cell>
          <cell r="C23">
            <v>27.9</v>
          </cell>
          <cell r="D23">
            <v>20.100000000000001</v>
          </cell>
          <cell r="E23">
            <v>90.916666666666671</v>
          </cell>
          <cell r="F23">
            <v>100</v>
          </cell>
          <cell r="G23">
            <v>64</v>
          </cell>
          <cell r="H23">
            <v>25.92</v>
          </cell>
          <cell r="J23">
            <v>47.88</v>
          </cell>
          <cell r="K23">
            <v>39.000000000000007</v>
          </cell>
        </row>
        <row r="24">
          <cell r="B24">
            <v>23.945833333333336</v>
          </cell>
          <cell r="C24">
            <v>31.6</v>
          </cell>
          <cell r="D24">
            <v>20.9</v>
          </cell>
          <cell r="E24">
            <v>83.25</v>
          </cell>
          <cell r="F24">
            <v>100</v>
          </cell>
          <cell r="G24">
            <v>53</v>
          </cell>
          <cell r="H24">
            <v>25.56</v>
          </cell>
          <cell r="J24">
            <v>38.519999999999996</v>
          </cell>
          <cell r="K24">
            <v>17.599999999999998</v>
          </cell>
        </row>
        <row r="25">
          <cell r="B25">
            <v>24.075000000000003</v>
          </cell>
          <cell r="C25">
            <v>31.2</v>
          </cell>
          <cell r="D25">
            <v>20.6</v>
          </cell>
          <cell r="E25">
            <v>84.458333333333329</v>
          </cell>
          <cell r="F25">
            <v>100</v>
          </cell>
          <cell r="G25">
            <v>50</v>
          </cell>
          <cell r="H25">
            <v>18.36</v>
          </cell>
          <cell r="J25">
            <v>32.4</v>
          </cell>
          <cell r="K25">
            <v>1</v>
          </cell>
        </row>
        <row r="26">
          <cell r="B26">
            <v>23.850000000000005</v>
          </cell>
          <cell r="C26">
            <v>29.7</v>
          </cell>
          <cell r="D26">
            <v>21.7</v>
          </cell>
          <cell r="E26">
            <v>84.291666666666671</v>
          </cell>
          <cell r="F26">
            <v>96</v>
          </cell>
          <cell r="G26">
            <v>58</v>
          </cell>
          <cell r="H26">
            <v>19.440000000000001</v>
          </cell>
          <cell r="J26">
            <v>37.800000000000004</v>
          </cell>
          <cell r="K26">
            <v>0.8</v>
          </cell>
        </row>
        <row r="27">
          <cell r="B27">
            <v>25.062500000000004</v>
          </cell>
          <cell r="C27">
            <v>31.9</v>
          </cell>
          <cell r="D27">
            <v>21.3</v>
          </cell>
          <cell r="E27">
            <v>81.291666666666671</v>
          </cell>
          <cell r="F27">
            <v>100</v>
          </cell>
          <cell r="G27">
            <v>46</v>
          </cell>
          <cell r="H27">
            <v>15.840000000000002</v>
          </cell>
          <cell r="J27">
            <v>29.16</v>
          </cell>
          <cell r="K27">
            <v>8</v>
          </cell>
        </row>
        <row r="28">
          <cell r="B28">
            <v>26.091666666666669</v>
          </cell>
          <cell r="C28">
            <v>33.5</v>
          </cell>
          <cell r="D28">
            <v>19.5</v>
          </cell>
          <cell r="E28">
            <v>68.5</v>
          </cell>
          <cell r="F28">
            <v>100</v>
          </cell>
          <cell r="G28">
            <v>29</v>
          </cell>
          <cell r="H28">
            <v>16.2</v>
          </cell>
          <cell r="J28">
            <v>29.16</v>
          </cell>
          <cell r="K28">
            <v>0</v>
          </cell>
        </row>
        <row r="29">
          <cell r="B29">
            <v>27.008333333333336</v>
          </cell>
          <cell r="C29">
            <v>34.299999999999997</v>
          </cell>
          <cell r="D29">
            <v>20.100000000000001</v>
          </cell>
          <cell r="E29">
            <v>58</v>
          </cell>
          <cell r="F29">
            <v>87</v>
          </cell>
          <cell r="G29">
            <v>31</v>
          </cell>
          <cell r="H29">
            <v>19.440000000000001</v>
          </cell>
          <cell r="J29">
            <v>32.4</v>
          </cell>
          <cell r="K29">
            <v>0</v>
          </cell>
        </row>
        <row r="30">
          <cell r="B30">
            <v>26.270833333333329</v>
          </cell>
          <cell r="C30">
            <v>33.299999999999997</v>
          </cell>
          <cell r="D30">
            <v>20.9</v>
          </cell>
          <cell r="E30">
            <v>69</v>
          </cell>
          <cell r="F30">
            <v>94</v>
          </cell>
          <cell r="G30">
            <v>39</v>
          </cell>
          <cell r="H30">
            <v>27</v>
          </cell>
          <cell r="J30">
            <v>53.28</v>
          </cell>
          <cell r="K30">
            <v>20.2</v>
          </cell>
        </row>
        <row r="31">
          <cell r="B31">
            <v>26</v>
          </cell>
          <cell r="C31">
            <v>32.299999999999997</v>
          </cell>
          <cell r="D31">
            <v>21.5</v>
          </cell>
          <cell r="E31">
            <v>74.708333333333329</v>
          </cell>
          <cell r="F31">
            <v>93</v>
          </cell>
          <cell r="G31">
            <v>46</v>
          </cell>
          <cell r="H31">
            <v>24.840000000000003</v>
          </cell>
          <cell r="J31">
            <v>36.72</v>
          </cell>
          <cell r="K31">
            <v>0.2</v>
          </cell>
        </row>
        <row r="32">
          <cell r="B32">
            <v>26.341666666666665</v>
          </cell>
          <cell r="C32">
            <v>32.200000000000003</v>
          </cell>
          <cell r="D32">
            <v>22.6</v>
          </cell>
          <cell r="E32">
            <v>71.833333333333329</v>
          </cell>
          <cell r="F32">
            <v>88</v>
          </cell>
          <cell r="G32">
            <v>50</v>
          </cell>
          <cell r="H32">
            <v>24.12</v>
          </cell>
          <cell r="J32">
            <v>43.92</v>
          </cell>
          <cell r="K32">
            <v>0</v>
          </cell>
        </row>
        <row r="33">
          <cell r="B33">
            <v>25.74166666666666</v>
          </cell>
          <cell r="C33">
            <v>32.200000000000003</v>
          </cell>
          <cell r="D33">
            <v>21</v>
          </cell>
          <cell r="E33">
            <v>76.375</v>
          </cell>
          <cell r="F33">
            <v>100</v>
          </cell>
          <cell r="G33">
            <v>51</v>
          </cell>
          <cell r="H33">
            <v>21.240000000000002</v>
          </cell>
          <cell r="J33">
            <v>42.480000000000004</v>
          </cell>
          <cell r="K33">
            <v>15.400000000000002</v>
          </cell>
        </row>
        <row r="34">
          <cell r="B34">
            <v>24.612500000000008</v>
          </cell>
          <cell r="C34">
            <v>31</v>
          </cell>
          <cell r="D34">
            <v>20.8</v>
          </cell>
          <cell r="E34">
            <v>82.125</v>
          </cell>
          <cell r="F34">
            <v>100</v>
          </cell>
          <cell r="G34">
            <v>52</v>
          </cell>
          <cell r="H34">
            <v>16.559999999999999</v>
          </cell>
          <cell r="J34">
            <v>26.64</v>
          </cell>
          <cell r="K34">
            <v>10.4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26.814285714285717</v>
          </cell>
          <cell r="C5">
            <v>35.4</v>
          </cell>
          <cell r="D5">
            <v>22.2</v>
          </cell>
          <cell r="E5">
            <v>67.238095238095241</v>
          </cell>
          <cell r="F5">
            <v>87</v>
          </cell>
          <cell r="G5">
            <v>35</v>
          </cell>
          <cell r="H5">
            <v>13.68</v>
          </cell>
          <cell r="J5">
            <v>36</v>
          </cell>
          <cell r="K5">
            <v>6.2</v>
          </cell>
        </row>
        <row r="6">
          <cell r="B6">
            <v>24.04</v>
          </cell>
          <cell r="C6">
            <v>28.3</v>
          </cell>
          <cell r="D6">
            <v>22.5</v>
          </cell>
          <cell r="E6">
            <v>91.95</v>
          </cell>
          <cell r="F6">
            <v>97</v>
          </cell>
          <cell r="G6">
            <v>70</v>
          </cell>
          <cell r="H6">
            <v>9.3600000000000012</v>
          </cell>
          <cell r="J6">
            <v>34.200000000000003</v>
          </cell>
          <cell r="K6">
            <v>54.2</v>
          </cell>
        </row>
        <row r="7">
          <cell r="B7">
            <v>25.304347826086961</v>
          </cell>
          <cell r="C7">
            <v>33.299999999999997</v>
          </cell>
          <cell r="D7">
            <v>22.7</v>
          </cell>
          <cell r="E7">
            <v>85.956521739130437</v>
          </cell>
          <cell r="F7">
            <v>97</v>
          </cell>
          <cell r="G7">
            <v>46</v>
          </cell>
          <cell r="H7">
            <v>16.559999999999999</v>
          </cell>
          <cell r="J7">
            <v>43.56</v>
          </cell>
          <cell r="K7">
            <v>16.599999999999998</v>
          </cell>
        </row>
        <row r="8">
          <cell r="B8">
            <v>27.776190476190475</v>
          </cell>
          <cell r="C8">
            <v>34.1</v>
          </cell>
          <cell r="D8">
            <v>22.4</v>
          </cell>
          <cell r="E8">
            <v>73.523809523809518</v>
          </cell>
          <cell r="F8">
            <v>97</v>
          </cell>
          <cell r="G8">
            <v>42</v>
          </cell>
          <cell r="H8">
            <v>18.36</v>
          </cell>
          <cell r="J8">
            <v>32.76</v>
          </cell>
          <cell r="K8">
            <v>0.2</v>
          </cell>
        </row>
        <row r="9">
          <cell r="B9">
            <v>26.052173913043479</v>
          </cell>
          <cell r="C9">
            <v>33.200000000000003</v>
          </cell>
          <cell r="D9">
            <v>22.5</v>
          </cell>
          <cell r="E9">
            <v>79.956521739130437</v>
          </cell>
          <cell r="F9">
            <v>97</v>
          </cell>
          <cell r="G9">
            <v>50</v>
          </cell>
          <cell r="H9">
            <v>12.96</v>
          </cell>
          <cell r="J9">
            <v>34.200000000000003</v>
          </cell>
          <cell r="K9">
            <v>3.6</v>
          </cell>
        </row>
        <row r="10">
          <cell r="B10">
            <v>25.327272727272728</v>
          </cell>
          <cell r="C10">
            <v>32.200000000000003</v>
          </cell>
          <cell r="D10">
            <v>23</v>
          </cell>
          <cell r="E10">
            <v>85.090909090909093</v>
          </cell>
          <cell r="F10">
            <v>95</v>
          </cell>
          <cell r="G10">
            <v>55</v>
          </cell>
          <cell r="H10">
            <v>8.64</v>
          </cell>
          <cell r="J10">
            <v>32.76</v>
          </cell>
          <cell r="K10">
            <v>11</v>
          </cell>
        </row>
        <row r="11">
          <cell r="B11">
            <v>24.978260869565212</v>
          </cell>
          <cell r="C11">
            <v>31.4</v>
          </cell>
          <cell r="D11">
            <v>22.7</v>
          </cell>
          <cell r="E11">
            <v>89.347826086956516</v>
          </cell>
          <cell r="F11">
            <v>97</v>
          </cell>
          <cell r="G11">
            <v>57</v>
          </cell>
          <cell r="H11">
            <v>17.64</v>
          </cell>
          <cell r="J11">
            <v>36</v>
          </cell>
          <cell r="K11">
            <v>37.800000000000004</v>
          </cell>
        </row>
        <row r="12">
          <cell r="B12">
            <v>25.829999999999995</v>
          </cell>
          <cell r="C12">
            <v>31.4</v>
          </cell>
          <cell r="D12">
            <v>23.1</v>
          </cell>
          <cell r="E12">
            <v>80</v>
          </cell>
          <cell r="F12">
            <v>96</v>
          </cell>
          <cell r="G12">
            <v>48</v>
          </cell>
          <cell r="H12">
            <v>12.24</v>
          </cell>
          <cell r="J12">
            <v>23.759999999999998</v>
          </cell>
          <cell r="K12">
            <v>0.8</v>
          </cell>
        </row>
        <row r="13">
          <cell r="B13">
            <v>27.195238095238089</v>
          </cell>
          <cell r="C13">
            <v>34.1</v>
          </cell>
          <cell r="D13">
            <v>21</v>
          </cell>
          <cell r="E13">
            <v>69</v>
          </cell>
          <cell r="F13">
            <v>97</v>
          </cell>
          <cell r="G13">
            <v>32</v>
          </cell>
          <cell r="H13">
            <v>10.08</v>
          </cell>
          <cell r="J13">
            <v>18.720000000000002</v>
          </cell>
          <cell r="K13">
            <v>0</v>
          </cell>
        </row>
        <row r="14">
          <cell r="B14">
            <v>28.459090909090911</v>
          </cell>
          <cell r="C14">
            <v>36.700000000000003</v>
          </cell>
          <cell r="D14">
            <v>20.6</v>
          </cell>
          <cell r="E14">
            <v>61.636363636363633</v>
          </cell>
          <cell r="F14">
            <v>96</v>
          </cell>
          <cell r="G14">
            <v>30</v>
          </cell>
          <cell r="H14">
            <v>6.84</v>
          </cell>
          <cell r="J14">
            <v>19.079999999999998</v>
          </cell>
          <cell r="K14">
            <v>0</v>
          </cell>
        </row>
        <row r="15">
          <cell r="B15">
            <v>29.008333333333329</v>
          </cell>
          <cell r="C15">
            <v>36.299999999999997</v>
          </cell>
          <cell r="D15">
            <v>23.4</v>
          </cell>
          <cell r="E15">
            <v>63.791666666666664</v>
          </cell>
          <cell r="F15">
            <v>85</v>
          </cell>
          <cell r="G15">
            <v>38</v>
          </cell>
          <cell r="H15">
            <v>10.08</v>
          </cell>
          <cell r="J15">
            <v>23.400000000000002</v>
          </cell>
          <cell r="K15">
            <v>0</v>
          </cell>
        </row>
        <row r="16">
          <cell r="B16">
            <v>26.060869565217391</v>
          </cell>
          <cell r="C16">
            <v>29</v>
          </cell>
          <cell r="D16">
            <v>23.3</v>
          </cell>
          <cell r="E16">
            <v>78.086956521739125</v>
          </cell>
          <cell r="F16">
            <v>92</v>
          </cell>
          <cell r="G16">
            <v>60</v>
          </cell>
          <cell r="H16">
            <v>13.32</v>
          </cell>
          <cell r="J16">
            <v>27.720000000000002</v>
          </cell>
          <cell r="K16">
            <v>2</v>
          </cell>
        </row>
        <row r="17">
          <cell r="B17">
            <v>25.52105263157895</v>
          </cell>
          <cell r="C17">
            <v>31.3</v>
          </cell>
          <cell r="D17">
            <v>20.5</v>
          </cell>
          <cell r="E17">
            <v>61.473684210526315</v>
          </cell>
          <cell r="F17">
            <v>89</v>
          </cell>
          <cell r="G17">
            <v>43</v>
          </cell>
          <cell r="H17">
            <v>12.96</v>
          </cell>
          <cell r="J17">
            <v>28.44</v>
          </cell>
          <cell r="K17">
            <v>0</v>
          </cell>
        </row>
        <row r="18">
          <cell r="B18">
            <v>27.025000000000002</v>
          </cell>
          <cell r="C18">
            <v>35.200000000000003</v>
          </cell>
          <cell r="D18">
            <v>19.3</v>
          </cell>
          <cell r="E18">
            <v>60.625</v>
          </cell>
          <cell r="F18">
            <v>92</v>
          </cell>
          <cell r="G18">
            <v>32</v>
          </cell>
          <cell r="H18">
            <v>12.6</v>
          </cell>
          <cell r="J18">
            <v>24.840000000000003</v>
          </cell>
          <cell r="K18">
            <v>0</v>
          </cell>
        </row>
        <row r="19">
          <cell r="B19">
            <v>27.726086956521737</v>
          </cell>
          <cell r="C19">
            <v>35.4</v>
          </cell>
          <cell r="D19">
            <v>22.7</v>
          </cell>
          <cell r="E19">
            <v>67</v>
          </cell>
          <cell r="F19">
            <v>89</v>
          </cell>
          <cell r="G19">
            <v>37</v>
          </cell>
          <cell r="H19">
            <v>10.8</v>
          </cell>
          <cell r="J19">
            <v>43.2</v>
          </cell>
          <cell r="K19">
            <v>0</v>
          </cell>
        </row>
        <row r="20">
          <cell r="B20">
            <v>27.645454545454548</v>
          </cell>
          <cell r="C20">
            <v>33.799999999999997</v>
          </cell>
          <cell r="D20">
            <v>22.1</v>
          </cell>
          <cell r="E20">
            <v>69.227272727272734</v>
          </cell>
          <cell r="F20">
            <v>95</v>
          </cell>
          <cell r="G20">
            <v>42</v>
          </cell>
          <cell r="H20">
            <v>14.4</v>
          </cell>
          <cell r="J20">
            <v>35.64</v>
          </cell>
          <cell r="K20">
            <v>0</v>
          </cell>
        </row>
        <row r="21">
          <cell r="B21">
            <v>27.450000000000003</v>
          </cell>
          <cell r="C21">
            <v>33</v>
          </cell>
          <cell r="D21">
            <v>24.3</v>
          </cell>
          <cell r="E21">
            <v>73.181818181818187</v>
          </cell>
          <cell r="F21">
            <v>88</v>
          </cell>
          <cell r="G21">
            <v>50</v>
          </cell>
          <cell r="H21">
            <v>14.4</v>
          </cell>
          <cell r="J21">
            <v>30.6</v>
          </cell>
          <cell r="K21">
            <v>0</v>
          </cell>
        </row>
        <row r="22">
          <cell r="B22">
            <v>26.714999999999996</v>
          </cell>
          <cell r="C22">
            <v>34.799999999999997</v>
          </cell>
          <cell r="D22">
            <v>22.8</v>
          </cell>
          <cell r="E22">
            <v>80.25</v>
          </cell>
          <cell r="F22">
            <v>96</v>
          </cell>
          <cell r="G22">
            <v>44</v>
          </cell>
          <cell r="H22">
            <v>16.920000000000002</v>
          </cell>
          <cell r="J22">
            <v>29.16</v>
          </cell>
          <cell r="K22">
            <v>4.4000000000000004</v>
          </cell>
        </row>
        <row r="23">
          <cell r="B23">
            <v>27.847619047619045</v>
          </cell>
          <cell r="C23">
            <v>34.5</v>
          </cell>
          <cell r="D23">
            <v>22.5</v>
          </cell>
          <cell r="E23">
            <v>70.095238095238102</v>
          </cell>
          <cell r="F23">
            <v>96</v>
          </cell>
          <cell r="G23">
            <v>41</v>
          </cell>
          <cell r="H23">
            <v>12.96</v>
          </cell>
          <cell r="J23">
            <v>27.36</v>
          </cell>
          <cell r="K23">
            <v>0</v>
          </cell>
        </row>
        <row r="24">
          <cell r="B24">
            <v>26.457142857142859</v>
          </cell>
          <cell r="C24">
            <v>33</v>
          </cell>
          <cell r="D24">
            <v>24</v>
          </cell>
          <cell r="E24">
            <v>78.904761904761898</v>
          </cell>
          <cell r="F24">
            <v>93</v>
          </cell>
          <cell r="G24">
            <v>54</v>
          </cell>
          <cell r="H24">
            <v>13.68</v>
          </cell>
          <cell r="J24">
            <v>45.36</v>
          </cell>
          <cell r="K24">
            <v>0</v>
          </cell>
        </row>
        <row r="25">
          <cell r="B25">
            <v>27.831818181818186</v>
          </cell>
          <cell r="C25">
            <v>34.6</v>
          </cell>
          <cell r="D25">
            <v>22.2</v>
          </cell>
          <cell r="E25">
            <v>70.954545454545453</v>
          </cell>
          <cell r="F25">
            <v>97</v>
          </cell>
          <cell r="G25">
            <v>35</v>
          </cell>
          <cell r="H25">
            <v>9.7200000000000006</v>
          </cell>
          <cell r="J25">
            <v>21.6</v>
          </cell>
          <cell r="K25">
            <v>0</v>
          </cell>
        </row>
        <row r="26">
          <cell r="B26">
            <v>27.241666666666664</v>
          </cell>
          <cell r="C26">
            <v>32.799999999999997</v>
          </cell>
          <cell r="D26">
            <v>24.1</v>
          </cell>
          <cell r="E26">
            <v>75.291666666666671</v>
          </cell>
          <cell r="F26">
            <v>96</v>
          </cell>
          <cell r="G26">
            <v>47</v>
          </cell>
          <cell r="H26">
            <v>14.76</v>
          </cell>
          <cell r="J26">
            <v>30.96</v>
          </cell>
          <cell r="K26">
            <v>8.6</v>
          </cell>
        </row>
        <row r="27">
          <cell r="B27">
            <v>27.052173913043475</v>
          </cell>
          <cell r="C27">
            <v>32.700000000000003</v>
          </cell>
          <cell r="D27">
            <v>23.7</v>
          </cell>
          <cell r="E27">
            <v>78.434782608695656</v>
          </cell>
          <cell r="F27">
            <v>97</v>
          </cell>
          <cell r="G27">
            <v>50</v>
          </cell>
          <cell r="H27">
            <v>8.64</v>
          </cell>
          <cell r="J27">
            <v>19.079999999999998</v>
          </cell>
          <cell r="K27">
            <v>3.1999999999999997</v>
          </cell>
        </row>
        <row r="28">
          <cell r="B28">
            <v>29.347826086956516</v>
          </cell>
          <cell r="C28">
            <v>37</v>
          </cell>
          <cell r="D28">
            <v>23</v>
          </cell>
          <cell r="E28">
            <v>66.739130434782609</v>
          </cell>
          <cell r="F28">
            <v>97</v>
          </cell>
          <cell r="G28">
            <v>24</v>
          </cell>
          <cell r="H28">
            <v>9.3600000000000012</v>
          </cell>
          <cell r="J28">
            <v>23.759999999999998</v>
          </cell>
          <cell r="K28">
            <v>0</v>
          </cell>
        </row>
        <row r="29">
          <cell r="B29">
            <v>29.54545454545455</v>
          </cell>
          <cell r="C29">
            <v>38</v>
          </cell>
          <cell r="D29">
            <v>21.4</v>
          </cell>
          <cell r="E29">
            <v>56.18181818181818</v>
          </cell>
          <cell r="F29">
            <v>88</v>
          </cell>
          <cell r="G29">
            <v>27</v>
          </cell>
          <cell r="H29">
            <v>9.3600000000000012</v>
          </cell>
          <cell r="J29">
            <v>23.759999999999998</v>
          </cell>
          <cell r="K29">
            <v>0</v>
          </cell>
        </row>
        <row r="30">
          <cell r="B30">
            <v>30.290476190476191</v>
          </cell>
          <cell r="C30">
            <v>36.9</v>
          </cell>
          <cell r="D30">
            <v>24.9</v>
          </cell>
          <cell r="E30">
            <v>61.476190476190474</v>
          </cell>
          <cell r="F30">
            <v>93</v>
          </cell>
          <cell r="G30">
            <v>33</v>
          </cell>
          <cell r="H30">
            <v>11.16</v>
          </cell>
          <cell r="J30">
            <v>27</v>
          </cell>
          <cell r="K30">
            <v>0.6</v>
          </cell>
        </row>
        <row r="31">
          <cell r="B31">
            <v>29.934999999999995</v>
          </cell>
          <cell r="C31">
            <v>36.200000000000003</v>
          </cell>
          <cell r="D31">
            <v>23.4</v>
          </cell>
          <cell r="E31">
            <v>62.25</v>
          </cell>
          <cell r="F31">
            <v>95</v>
          </cell>
          <cell r="G31">
            <v>36</v>
          </cell>
          <cell r="H31">
            <v>12.96</v>
          </cell>
          <cell r="J31">
            <v>31.680000000000003</v>
          </cell>
          <cell r="K31">
            <v>0</v>
          </cell>
        </row>
        <row r="32">
          <cell r="B32">
            <v>30.276190476190479</v>
          </cell>
          <cell r="C32">
            <v>36.6</v>
          </cell>
          <cell r="D32">
            <v>24.8</v>
          </cell>
          <cell r="E32">
            <v>60.238095238095241</v>
          </cell>
          <cell r="F32">
            <v>86</v>
          </cell>
          <cell r="G32">
            <v>36</v>
          </cell>
          <cell r="H32">
            <v>16.2</v>
          </cell>
          <cell r="J32">
            <v>36</v>
          </cell>
          <cell r="K32">
            <v>0</v>
          </cell>
        </row>
        <row r="33">
          <cell r="B33">
            <v>30.810000000000002</v>
          </cell>
          <cell r="C33">
            <v>37.6</v>
          </cell>
          <cell r="D33">
            <v>24.1</v>
          </cell>
          <cell r="E33">
            <v>61</v>
          </cell>
          <cell r="F33">
            <v>94</v>
          </cell>
          <cell r="G33">
            <v>33</v>
          </cell>
          <cell r="H33">
            <v>16.2</v>
          </cell>
          <cell r="J33">
            <v>38.159999999999997</v>
          </cell>
          <cell r="K33">
            <v>0</v>
          </cell>
        </row>
        <row r="34">
          <cell r="B34">
            <v>26.695454545454542</v>
          </cell>
          <cell r="C34">
            <v>32.700000000000003</v>
          </cell>
          <cell r="D34">
            <v>21.4</v>
          </cell>
          <cell r="E34">
            <v>75.045454545454547</v>
          </cell>
          <cell r="F34">
            <v>97</v>
          </cell>
          <cell r="G34">
            <v>49</v>
          </cell>
          <cell r="H34">
            <v>18</v>
          </cell>
          <cell r="J34">
            <v>46.800000000000004</v>
          </cell>
          <cell r="K34">
            <v>37.800000000000004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26.44583333333334</v>
          </cell>
          <cell r="C5">
            <v>30.5</v>
          </cell>
          <cell r="D5">
            <v>23.1</v>
          </cell>
          <cell r="E5">
            <v>55.333333333333336</v>
          </cell>
          <cell r="F5">
            <v>73</v>
          </cell>
          <cell r="G5">
            <v>33</v>
          </cell>
          <cell r="H5">
            <v>22.68</v>
          </cell>
          <cell r="J5">
            <v>45.72</v>
          </cell>
          <cell r="K5">
            <v>0</v>
          </cell>
        </row>
        <row r="6">
          <cell r="B6">
            <v>24.454166666666662</v>
          </cell>
          <cell r="C6">
            <v>31.4</v>
          </cell>
          <cell r="D6">
            <v>21</v>
          </cell>
          <cell r="E6">
            <v>79.166666666666671</v>
          </cell>
          <cell r="F6">
            <v>94</v>
          </cell>
          <cell r="G6">
            <v>49</v>
          </cell>
          <cell r="H6">
            <v>14.76</v>
          </cell>
          <cell r="J6">
            <v>39.24</v>
          </cell>
          <cell r="K6">
            <v>2.8</v>
          </cell>
        </row>
        <row r="7">
          <cell r="B7">
            <v>22.608333333333334</v>
          </cell>
          <cell r="C7">
            <v>26</v>
          </cell>
          <cell r="D7">
            <v>20.2</v>
          </cell>
          <cell r="E7">
            <v>86.833333333333329</v>
          </cell>
          <cell r="F7">
            <v>100</v>
          </cell>
          <cell r="G7">
            <v>66</v>
          </cell>
          <cell r="H7">
            <v>16.920000000000002</v>
          </cell>
          <cell r="J7">
            <v>33.840000000000003</v>
          </cell>
          <cell r="K7">
            <v>3</v>
          </cell>
        </row>
        <row r="8">
          <cell r="B8">
            <v>25.599999999999998</v>
          </cell>
          <cell r="C8">
            <v>32.700000000000003</v>
          </cell>
          <cell r="D8">
            <v>20.9</v>
          </cell>
          <cell r="E8">
            <v>74.875</v>
          </cell>
          <cell r="F8">
            <v>99</v>
          </cell>
          <cell r="G8">
            <v>41</v>
          </cell>
          <cell r="H8">
            <v>18.36</v>
          </cell>
          <cell r="J8">
            <v>33.119999999999997</v>
          </cell>
          <cell r="K8">
            <v>3.6</v>
          </cell>
        </row>
        <row r="9">
          <cell r="B9">
            <v>25.45</v>
          </cell>
          <cell r="C9">
            <v>31.2</v>
          </cell>
          <cell r="D9">
            <v>22.3</v>
          </cell>
          <cell r="E9">
            <v>80.458333333333329</v>
          </cell>
          <cell r="F9">
            <v>95</v>
          </cell>
          <cell r="G9">
            <v>55</v>
          </cell>
          <cell r="H9">
            <v>16.559999999999999</v>
          </cell>
          <cell r="J9">
            <v>31.319999999999997</v>
          </cell>
          <cell r="K9">
            <v>0.2</v>
          </cell>
        </row>
        <row r="10">
          <cell r="B10">
            <v>24.783333333333335</v>
          </cell>
          <cell r="C10">
            <v>31.8</v>
          </cell>
          <cell r="D10">
            <v>21.7</v>
          </cell>
          <cell r="E10">
            <v>83.541666666666671</v>
          </cell>
          <cell r="F10">
            <v>98</v>
          </cell>
          <cell r="G10">
            <v>51</v>
          </cell>
          <cell r="H10">
            <v>11.879999999999999</v>
          </cell>
          <cell r="J10">
            <v>33.480000000000004</v>
          </cell>
          <cell r="K10">
            <v>19.199999999999996</v>
          </cell>
        </row>
        <row r="11">
          <cell r="B11">
            <v>23.204166666666662</v>
          </cell>
          <cell r="C11">
            <v>28.7</v>
          </cell>
          <cell r="D11">
            <v>20.5</v>
          </cell>
          <cell r="E11">
            <v>88.958333333333329</v>
          </cell>
          <cell r="F11">
            <v>99</v>
          </cell>
          <cell r="G11">
            <v>67</v>
          </cell>
          <cell r="H11">
            <v>23.400000000000002</v>
          </cell>
          <cell r="J11">
            <v>64.8</v>
          </cell>
          <cell r="K11">
            <v>1.4</v>
          </cell>
        </row>
        <row r="12">
          <cell r="B12">
            <v>23.470833333333331</v>
          </cell>
          <cell r="C12">
            <v>29.7</v>
          </cell>
          <cell r="D12">
            <v>19.2</v>
          </cell>
          <cell r="E12">
            <v>78.083333333333329</v>
          </cell>
          <cell r="F12">
            <v>99</v>
          </cell>
          <cell r="G12">
            <v>45</v>
          </cell>
          <cell r="H12">
            <v>12.96</v>
          </cell>
          <cell r="J12">
            <v>28.08</v>
          </cell>
          <cell r="K12">
            <v>0</v>
          </cell>
        </row>
        <row r="13">
          <cell r="B13">
            <v>25.00833333333334</v>
          </cell>
          <cell r="C13">
            <v>32.700000000000003</v>
          </cell>
          <cell r="D13">
            <v>19</v>
          </cell>
          <cell r="E13">
            <v>64.5</v>
          </cell>
          <cell r="F13">
            <v>94</v>
          </cell>
          <cell r="G13">
            <v>27</v>
          </cell>
          <cell r="H13">
            <v>15.48</v>
          </cell>
          <cell r="J13">
            <v>30.96</v>
          </cell>
          <cell r="K13">
            <v>0</v>
          </cell>
        </row>
        <row r="14">
          <cell r="B14">
            <v>27.654166666666669</v>
          </cell>
          <cell r="C14">
            <v>34.799999999999997</v>
          </cell>
          <cell r="D14">
            <v>19.3</v>
          </cell>
          <cell r="E14">
            <v>50.375</v>
          </cell>
          <cell r="F14">
            <v>79</v>
          </cell>
          <cell r="G14">
            <v>29</v>
          </cell>
          <cell r="H14">
            <v>14.4</v>
          </cell>
          <cell r="J14">
            <v>29.880000000000003</v>
          </cell>
          <cell r="K14">
            <v>0</v>
          </cell>
        </row>
        <row r="15">
          <cell r="B15">
            <v>29.075000000000003</v>
          </cell>
          <cell r="C15">
            <v>36.5</v>
          </cell>
          <cell r="D15">
            <v>23.1</v>
          </cell>
          <cell r="E15">
            <v>51.958333333333336</v>
          </cell>
          <cell r="F15">
            <v>75</v>
          </cell>
          <cell r="G15">
            <v>24</v>
          </cell>
          <cell r="H15">
            <v>15.120000000000001</v>
          </cell>
          <cell r="J15">
            <v>30.96</v>
          </cell>
          <cell r="K15">
            <v>0</v>
          </cell>
        </row>
        <row r="16">
          <cell r="B16">
            <v>23.891666666666666</v>
          </cell>
          <cell r="C16">
            <v>29.9</v>
          </cell>
          <cell r="D16">
            <v>16.399999999999999</v>
          </cell>
          <cell r="E16">
            <v>60.125</v>
          </cell>
          <cell r="F16">
            <v>88</v>
          </cell>
          <cell r="G16">
            <v>30</v>
          </cell>
          <cell r="H16">
            <v>27.36</v>
          </cell>
          <cell r="J16">
            <v>51.480000000000004</v>
          </cell>
          <cell r="K16">
            <v>0.2</v>
          </cell>
        </row>
        <row r="17">
          <cell r="B17">
            <v>20.224999999999998</v>
          </cell>
          <cell r="C17">
            <v>28.5</v>
          </cell>
          <cell r="D17">
            <v>14.4</v>
          </cell>
          <cell r="E17">
            <v>56</v>
          </cell>
          <cell r="F17">
            <v>88</v>
          </cell>
          <cell r="G17">
            <v>22</v>
          </cell>
          <cell r="H17">
            <v>16.2</v>
          </cell>
          <cell r="J17">
            <v>37.080000000000005</v>
          </cell>
          <cell r="K17">
            <v>0</v>
          </cell>
        </row>
        <row r="18">
          <cell r="B18">
            <v>23.591666666666669</v>
          </cell>
          <cell r="C18">
            <v>32.5</v>
          </cell>
          <cell r="D18">
            <v>15.5</v>
          </cell>
          <cell r="E18">
            <v>41.166666666666664</v>
          </cell>
          <cell r="F18">
            <v>63</v>
          </cell>
          <cell r="G18">
            <v>21</v>
          </cell>
          <cell r="H18">
            <v>11.16</v>
          </cell>
          <cell r="J18">
            <v>26.64</v>
          </cell>
          <cell r="K18">
            <v>0</v>
          </cell>
        </row>
        <row r="19">
          <cell r="B19">
            <v>27.579166666666669</v>
          </cell>
          <cell r="C19">
            <v>35.5</v>
          </cell>
          <cell r="D19">
            <v>21.2</v>
          </cell>
          <cell r="E19">
            <v>49.958333333333336</v>
          </cell>
          <cell r="F19">
            <v>76</v>
          </cell>
          <cell r="G19">
            <v>26</v>
          </cell>
          <cell r="H19">
            <v>14.4</v>
          </cell>
          <cell r="J19">
            <v>29.880000000000003</v>
          </cell>
          <cell r="K19">
            <v>0</v>
          </cell>
        </row>
        <row r="20">
          <cell r="B20">
            <v>28.8125</v>
          </cell>
          <cell r="C20">
            <v>35.200000000000003</v>
          </cell>
          <cell r="D20">
            <v>23.5</v>
          </cell>
          <cell r="E20">
            <v>57.791666666666664</v>
          </cell>
          <cell r="F20">
            <v>80</v>
          </cell>
          <cell r="G20">
            <v>34</v>
          </cell>
          <cell r="H20">
            <v>20.88</v>
          </cell>
          <cell r="J20">
            <v>34.200000000000003</v>
          </cell>
          <cell r="K20">
            <v>0</v>
          </cell>
        </row>
        <row r="21">
          <cell r="B21">
            <v>29.341666666666679</v>
          </cell>
          <cell r="C21">
            <v>36</v>
          </cell>
          <cell r="D21">
            <v>23.9</v>
          </cell>
          <cell r="E21">
            <v>56.916666666666664</v>
          </cell>
          <cell r="F21">
            <v>83</v>
          </cell>
          <cell r="G21">
            <v>32</v>
          </cell>
          <cell r="H21">
            <v>17.28</v>
          </cell>
          <cell r="J21">
            <v>32.76</v>
          </cell>
          <cell r="K21">
            <v>0</v>
          </cell>
        </row>
        <row r="22">
          <cell r="B22">
            <v>29.058333333333334</v>
          </cell>
          <cell r="C22">
            <v>37.1</v>
          </cell>
          <cell r="D22">
            <v>23.7</v>
          </cell>
          <cell r="E22">
            <v>57.083333333333336</v>
          </cell>
          <cell r="F22">
            <v>82</v>
          </cell>
          <cell r="G22">
            <v>23</v>
          </cell>
          <cell r="H22">
            <v>16.2</v>
          </cell>
          <cell r="J22">
            <v>51.12</v>
          </cell>
          <cell r="K22">
            <v>0</v>
          </cell>
        </row>
        <row r="23">
          <cell r="B23">
            <v>27.270833333333329</v>
          </cell>
          <cell r="C23">
            <v>37</v>
          </cell>
          <cell r="D23">
            <v>20.9</v>
          </cell>
          <cell r="E23">
            <v>63.458333333333336</v>
          </cell>
          <cell r="F23">
            <v>91</v>
          </cell>
          <cell r="G23">
            <v>25</v>
          </cell>
          <cell r="H23">
            <v>17.28</v>
          </cell>
          <cell r="J23">
            <v>35.64</v>
          </cell>
          <cell r="K23">
            <v>0</v>
          </cell>
        </row>
        <row r="24">
          <cell r="B24">
            <v>27.379166666666666</v>
          </cell>
          <cell r="C24">
            <v>35.299999999999997</v>
          </cell>
          <cell r="D24">
            <v>22.9</v>
          </cell>
          <cell r="E24">
            <v>66.125</v>
          </cell>
          <cell r="F24">
            <v>85</v>
          </cell>
          <cell r="G24">
            <v>40</v>
          </cell>
          <cell r="H24">
            <v>18</v>
          </cell>
          <cell r="J24">
            <v>29.880000000000003</v>
          </cell>
          <cell r="K24">
            <v>0</v>
          </cell>
        </row>
        <row r="25">
          <cell r="B25">
            <v>25.958333333333329</v>
          </cell>
          <cell r="C25">
            <v>33.1</v>
          </cell>
          <cell r="D25">
            <v>22.6</v>
          </cell>
          <cell r="E25">
            <v>79</v>
          </cell>
          <cell r="F25">
            <v>96</v>
          </cell>
          <cell r="G25">
            <v>50</v>
          </cell>
          <cell r="H25">
            <v>16.920000000000002</v>
          </cell>
          <cell r="J25">
            <v>29.52</v>
          </cell>
          <cell r="K25">
            <v>0</v>
          </cell>
        </row>
        <row r="26">
          <cell r="B26">
            <v>25.891666666666669</v>
          </cell>
          <cell r="C26">
            <v>32</v>
          </cell>
          <cell r="D26">
            <v>21.5</v>
          </cell>
          <cell r="E26">
            <v>77.125</v>
          </cell>
          <cell r="F26">
            <v>98</v>
          </cell>
          <cell r="G26">
            <v>50</v>
          </cell>
          <cell r="H26">
            <v>12.96</v>
          </cell>
          <cell r="J26">
            <v>27.36</v>
          </cell>
          <cell r="K26">
            <v>0.8</v>
          </cell>
        </row>
        <row r="27">
          <cell r="B27">
            <v>27.983333333333331</v>
          </cell>
          <cell r="C27">
            <v>34</v>
          </cell>
          <cell r="D27">
            <v>23.6</v>
          </cell>
          <cell r="E27">
            <v>65.375</v>
          </cell>
          <cell r="F27">
            <v>83</v>
          </cell>
          <cell r="G27">
            <v>39</v>
          </cell>
          <cell r="H27">
            <v>14.4</v>
          </cell>
          <cell r="J27">
            <v>38.159999999999997</v>
          </cell>
          <cell r="K27">
            <v>7</v>
          </cell>
        </row>
        <row r="28">
          <cell r="B28">
            <v>28.033333333333328</v>
          </cell>
          <cell r="C28">
            <v>34.1</v>
          </cell>
          <cell r="D28">
            <v>22.1</v>
          </cell>
          <cell r="E28">
            <v>54.958333333333336</v>
          </cell>
          <cell r="F28">
            <v>79</v>
          </cell>
          <cell r="G28">
            <v>31</v>
          </cell>
          <cell r="H28">
            <v>18.36</v>
          </cell>
          <cell r="J28">
            <v>36</v>
          </cell>
          <cell r="K28">
            <v>0</v>
          </cell>
        </row>
        <row r="29">
          <cell r="B29">
            <v>27.441666666666663</v>
          </cell>
          <cell r="C29">
            <v>33.4</v>
          </cell>
          <cell r="D29">
            <v>21.6</v>
          </cell>
          <cell r="E29">
            <v>48.333333333333336</v>
          </cell>
          <cell r="F29">
            <v>66</v>
          </cell>
          <cell r="G29">
            <v>31</v>
          </cell>
          <cell r="H29">
            <v>18</v>
          </cell>
          <cell r="J29">
            <v>38.159999999999997</v>
          </cell>
          <cell r="K29">
            <v>0</v>
          </cell>
        </row>
        <row r="30">
          <cell r="B30">
            <v>29.791666666666661</v>
          </cell>
          <cell r="C30">
            <v>37.200000000000003</v>
          </cell>
          <cell r="D30">
            <v>23.4</v>
          </cell>
          <cell r="E30">
            <v>46.083333333333336</v>
          </cell>
          <cell r="F30">
            <v>62</v>
          </cell>
          <cell r="G30">
            <v>29</v>
          </cell>
          <cell r="H30">
            <v>16.559999999999999</v>
          </cell>
          <cell r="J30">
            <v>37.800000000000004</v>
          </cell>
          <cell r="K30">
            <v>0</v>
          </cell>
        </row>
        <row r="31">
          <cell r="B31">
            <v>29.783333333333331</v>
          </cell>
          <cell r="C31">
            <v>36.299999999999997</v>
          </cell>
          <cell r="D31">
            <v>24.3</v>
          </cell>
          <cell r="E31">
            <v>59.875</v>
          </cell>
          <cell r="F31">
            <v>79</v>
          </cell>
          <cell r="G31">
            <v>37</v>
          </cell>
          <cell r="H31">
            <v>14.76</v>
          </cell>
          <cell r="J31">
            <v>39.96</v>
          </cell>
          <cell r="K31">
            <v>0</v>
          </cell>
        </row>
        <row r="32">
          <cell r="B32">
            <v>29.316666666666663</v>
          </cell>
          <cell r="C32">
            <v>35.799999999999997</v>
          </cell>
          <cell r="D32">
            <v>23.4</v>
          </cell>
          <cell r="E32">
            <v>62.375</v>
          </cell>
          <cell r="F32">
            <v>87</v>
          </cell>
          <cell r="G32">
            <v>39</v>
          </cell>
          <cell r="H32">
            <v>21.240000000000002</v>
          </cell>
          <cell r="J32">
            <v>49.32</v>
          </cell>
          <cell r="K32">
            <v>0</v>
          </cell>
        </row>
        <row r="33">
          <cell r="B33">
            <v>26.237499999999994</v>
          </cell>
          <cell r="C33">
            <v>34.4</v>
          </cell>
          <cell r="D33">
            <v>20.8</v>
          </cell>
          <cell r="E33">
            <v>79.416666666666671</v>
          </cell>
          <cell r="F33">
            <v>98</v>
          </cell>
          <cell r="G33">
            <v>48</v>
          </cell>
          <cell r="H33">
            <v>24.48</v>
          </cell>
          <cell r="J33">
            <v>52.56</v>
          </cell>
          <cell r="K33">
            <v>4.5999999999999996</v>
          </cell>
        </row>
        <row r="34">
          <cell r="B34">
            <v>24.708333333333329</v>
          </cell>
          <cell r="C34">
            <v>33.700000000000003</v>
          </cell>
          <cell r="D34">
            <v>21.4</v>
          </cell>
          <cell r="E34">
            <v>85.416666666666671</v>
          </cell>
          <cell r="F34">
            <v>98</v>
          </cell>
          <cell r="G34">
            <v>54</v>
          </cell>
          <cell r="H34">
            <v>12.96</v>
          </cell>
          <cell r="J34">
            <v>49.32</v>
          </cell>
          <cell r="K34">
            <v>15.6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26.266666666666662</v>
          </cell>
          <cell r="C5">
            <v>33.1</v>
          </cell>
          <cell r="D5">
            <v>23.7</v>
          </cell>
          <cell r="E5">
            <v>60.333333333333336</v>
          </cell>
          <cell r="F5">
            <v>91</v>
          </cell>
          <cell r="G5">
            <v>33</v>
          </cell>
          <cell r="H5">
            <v>31.319999999999997</v>
          </cell>
          <cell r="J5">
            <v>46.800000000000004</v>
          </cell>
          <cell r="K5">
            <v>0.8</v>
          </cell>
        </row>
        <row r="6">
          <cell r="B6">
            <v>25.024999999999995</v>
          </cell>
          <cell r="C6">
            <v>31</v>
          </cell>
          <cell r="D6">
            <v>21.9</v>
          </cell>
          <cell r="E6">
            <v>82.541666666666671</v>
          </cell>
          <cell r="F6">
            <v>99</v>
          </cell>
          <cell r="G6">
            <v>55</v>
          </cell>
          <cell r="H6">
            <v>24.840000000000003</v>
          </cell>
          <cell r="J6">
            <v>40.680000000000007</v>
          </cell>
          <cell r="K6">
            <v>0.8</v>
          </cell>
        </row>
        <row r="7">
          <cell r="B7">
            <v>23.537499999999998</v>
          </cell>
          <cell r="C7">
            <v>27.9</v>
          </cell>
          <cell r="D7">
            <v>20.3</v>
          </cell>
          <cell r="E7">
            <v>88.333333333333329</v>
          </cell>
          <cell r="F7">
            <v>100</v>
          </cell>
          <cell r="G7">
            <v>70</v>
          </cell>
          <cell r="H7">
            <v>20.52</v>
          </cell>
          <cell r="J7">
            <v>32.76</v>
          </cell>
          <cell r="K7">
            <v>28.8</v>
          </cell>
        </row>
        <row r="8">
          <cell r="B8">
            <v>26.762500000000006</v>
          </cell>
          <cell r="C8">
            <v>33.299999999999997</v>
          </cell>
          <cell r="D8">
            <v>22.5</v>
          </cell>
          <cell r="E8">
            <v>79.833333333333329</v>
          </cell>
          <cell r="F8">
            <v>100</v>
          </cell>
          <cell r="G8">
            <v>46</v>
          </cell>
          <cell r="H8">
            <v>16.559999999999999</v>
          </cell>
          <cell r="J8">
            <v>34.200000000000003</v>
          </cell>
          <cell r="K8">
            <v>2.6</v>
          </cell>
        </row>
        <row r="9">
          <cell r="B9">
            <v>26.004166666666666</v>
          </cell>
          <cell r="C9">
            <v>30.8</v>
          </cell>
          <cell r="D9">
            <v>22.9</v>
          </cell>
          <cell r="E9">
            <v>81.375</v>
          </cell>
          <cell r="F9">
            <v>97</v>
          </cell>
          <cell r="G9">
            <v>61</v>
          </cell>
          <cell r="H9">
            <v>20.88</v>
          </cell>
          <cell r="J9">
            <v>36</v>
          </cell>
          <cell r="K9">
            <v>0</v>
          </cell>
        </row>
        <row r="10">
          <cell r="B10">
            <v>26.466666666666665</v>
          </cell>
          <cell r="C10">
            <v>33.5</v>
          </cell>
          <cell r="D10">
            <v>23.4</v>
          </cell>
          <cell r="E10">
            <v>83.375</v>
          </cell>
          <cell r="F10">
            <v>100</v>
          </cell>
          <cell r="G10">
            <v>48</v>
          </cell>
          <cell r="H10">
            <v>19.079999999999998</v>
          </cell>
          <cell r="J10">
            <v>37.800000000000004</v>
          </cell>
          <cell r="K10">
            <v>2.4</v>
          </cell>
        </row>
        <row r="11">
          <cell r="B11">
            <v>25.541666666666671</v>
          </cell>
          <cell r="C11">
            <v>32.1</v>
          </cell>
          <cell r="D11">
            <v>23</v>
          </cell>
          <cell r="E11">
            <v>84.791666666666671</v>
          </cell>
          <cell r="F11">
            <v>100</v>
          </cell>
          <cell r="G11">
            <v>57</v>
          </cell>
          <cell r="H11">
            <v>17.64</v>
          </cell>
          <cell r="J11">
            <v>51.84</v>
          </cell>
          <cell r="K11">
            <v>0.8</v>
          </cell>
        </row>
        <row r="12">
          <cell r="B12">
            <v>25.012499999999999</v>
          </cell>
          <cell r="C12">
            <v>31.7</v>
          </cell>
          <cell r="D12">
            <v>20.3</v>
          </cell>
          <cell r="E12">
            <v>76.541666666666671</v>
          </cell>
          <cell r="F12">
            <v>100</v>
          </cell>
          <cell r="G12">
            <v>43</v>
          </cell>
          <cell r="H12">
            <v>12.96</v>
          </cell>
          <cell r="J12">
            <v>27</v>
          </cell>
          <cell r="K12">
            <v>0</v>
          </cell>
        </row>
        <row r="13">
          <cell r="B13">
            <v>26.604166666666668</v>
          </cell>
          <cell r="C13">
            <v>34.299999999999997</v>
          </cell>
          <cell r="D13">
            <v>19.399999999999999</v>
          </cell>
          <cell r="E13">
            <v>63.5</v>
          </cell>
          <cell r="F13">
            <v>96</v>
          </cell>
          <cell r="G13">
            <v>32</v>
          </cell>
          <cell r="H13">
            <v>10.8</v>
          </cell>
          <cell r="J13">
            <v>28.08</v>
          </cell>
          <cell r="K13">
            <v>0</v>
          </cell>
        </row>
        <row r="14">
          <cell r="B14">
            <v>27.291666666666661</v>
          </cell>
          <cell r="C14">
            <v>35.1</v>
          </cell>
          <cell r="D14">
            <v>19.899999999999999</v>
          </cell>
          <cell r="E14">
            <v>61.458333333333336</v>
          </cell>
          <cell r="F14">
            <v>89</v>
          </cell>
          <cell r="G14">
            <v>36</v>
          </cell>
          <cell r="H14">
            <v>24.840000000000003</v>
          </cell>
          <cell r="J14">
            <v>41.4</v>
          </cell>
          <cell r="K14">
            <v>0</v>
          </cell>
        </row>
        <row r="15">
          <cell r="B15">
            <v>29.474999999999998</v>
          </cell>
          <cell r="C15">
            <v>37.5</v>
          </cell>
          <cell r="D15">
            <v>22.3</v>
          </cell>
          <cell r="E15">
            <v>55.833333333333336</v>
          </cell>
          <cell r="F15">
            <v>86</v>
          </cell>
          <cell r="G15">
            <v>30</v>
          </cell>
          <cell r="H15">
            <v>21.240000000000002</v>
          </cell>
          <cell r="J15">
            <v>37.800000000000004</v>
          </cell>
          <cell r="K15">
            <v>0</v>
          </cell>
        </row>
        <row r="16">
          <cell r="B16">
            <v>25.716666666666669</v>
          </cell>
          <cell r="C16">
            <v>33.299999999999997</v>
          </cell>
          <cell r="D16">
            <v>17.5</v>
          </cell>
          <cell r="E16">
            <v>63.083333333333336</v>
          </cell>
          <cell r="F16">
            <v>86</v>
          </cell>
          <cell r="G16">
            <v>26</v>
          </cell>
          <cell r="H16">
            <v>20.52</v>
          </cell>
          <cell r="J16">
            <v>46.440000000000005</v>
          </cell>
          <cell r="K16">
            <v>0.2</v>
          </cell>
        </row>
        <row r="17">
          <cell r="B17">
            <v>22.345833333333331</v>
          </cell>
          <cell r="C17">
            <v>31.3</v>
          </cell>
          <cell r="D17">
            <v>16.7</v>
          </cell>
          <cell r="E17">
            <v>49</v>
          </cell>
          <cell r="F17">
            <v>85</v>
          </cell>
          <cell r="G17">
            <v>17</v>
          </cell>
          <cell r="H17">
            <v>14.04</v>
          </cell>
          <cell r="J17">
            <v>35.28</v>
          </cell>
          <cell r="K17">
            <v>0</v>
          </cell>
        </row>
        <row r="18">
          <cell r="B18">
            <v>24.562500000000004</v>
          </cell>
          <cell r="C18">
            <v>34.4</v>
          </cell>
          <cell r="D18">
            <v>14.4</v>
          </cell>
          <cell r="E18">
            <v>42.458333333333336</v>
          </cell>
          <cell r="F18">
            <v>76</v>
          </cell>
          <cell r="G18">
            <v>19</v>
          </cell>
          <cell r="H18">
            <v>12.96</v>
          </cell>
          <cell r="J18">
            <v>25.92</v>
          </cell>
          <cell r="K18">
            <v>0</v>
          </cell>
        </row>
        <row r="19">
          <cell r="B19">
            <v>27.545833333333334</v>
          </cell>
          <cell r="C19">
            <v>36.799999999999997</v>
          </cell>
          <cell r="D19">
            <v>21.3</v>
          </cell>
          <cell r="E19">
            <v>53.833333333333336</v>
          </cell>
          <cell r="F19">
            <v>79</v>
          </cell>
          <cell r="G19">
            <v>28</v>
          </cell>
          <cell r="H19">
            <v>21.240000000000002</v>
          </cell>
          <cell r="J19">
            <v>35.64</v>
          </cell>
          <cell r="K19">
            <v>0</v>
          </cell>
        </row>
        <row r="20">
          <cell r="B20">
            <v>29.445833333333329</v>
          </cell>
          <cell r="C20">
            <v>36.799999999999997</v>
          </cell>
          <cell r="D20">
            <v>24.1</v>
          </cell>
          <cell r="E20">
            <v>58.75</v>
          </cell>
          <cell r="F20">
            <v>80</v>
          </cell>
          <cell r="G20">
            <v>35</v>
          </cell>
          <cell r="H20">
            <v>25.92</v>
          </cell>
          <cell r="J20">
            <v>54.36</v>
          </cell>
          <cell r="K20">
            <v>0</v>
          </cell>
        </row>
        <row r="21">
          <cell r="B21">
            <v>29.991666666666671</v>
          </cell>
          <cell r="C21">
            <v>37.9</v>
          </cell>
          <cell r="D21">
            <v>24.3</v>
          </cell>
          <cell r="E21">
            <v>58.791666666666664</v>
          </cell>
          <cell r="F21">
            <v>83</v>
          </cell>
          <cell r="G21">
            <v>34</v>
          </cell>
          <cell r="H21">
            <v>22.68</v>
          </cell>
          <cell r="J21">
            <v>32.04</v>
          </cell>
          <cell r="K21">
            <v>0</v>
          </cell>
        </row>
        <row r="22">
          <cell r="B22">
            <v>30.470833333333328</v>
          </cell>
          <cell r="C22">
            <v>39</v>
          </cell>
          <cell r="D22">
            <v>23.8</v>
          </cell>
          <cell r="E22">
            <v>53.208333333333336</v>
          </cell>
          <cell r="F22">
            <v>85</v>
          </cell>
          <cell r="G22">
            <v>20</v>
          </cell>
          <cell r="H22">
            <v>18.720000000000002</v>
          </cell>
          <cell r="J22">
            <v>45.72</v>
          </cell>
          <cell r="K22">
            <v>0</v>
          </cell>
        </row>
        <row r="23">
          <cell r="B23">
            <v>29.458333333333339</v>
          </cell>
          <cell r="C23">
            <v>38.299999999999997</v>
          </cell>
          <cell r="D23">
            <v>22.4</v>
          </cell>
          <cell r="E23">
            <v>56.791666666666664</v>
          </cell>
          <cell r="F23">
            <v>88</v>
          </cell>
          <cell r="G23">
            <v>26</v>
          </cell>
          <cell r="H23">
            <v>19.079999999999998</v>
          </cell>
          <cell r="J23">
            <v>55.800000000000004</v>
          </cell>
          <cell r="K23">
            <v>0</v>
          </cell>
        </row>
        <row r="24">
          <cell r="B24">
            <v>28.525000000000009</v>
          </cell>
          <cell r="C24">
            <v>39</v>
          </cell>
          <cell r="D24">
            <v>24.6</v>
          </cell>
          <cell r="E24">
            <v>66.833333333333329</v>
          </cell>
          <cell r="F24">
            <v>94</v>
          </cell>
          <cell r="G24">
            <v>32</v>
          </cell>
          <cell r="H24">
            <v>21.240000000000002</v>
          </cell>
          <cell r="J24">
            <v>35.28</v>
          </cell>
          <cell r="K24">
            <v>1</v>
          </cell>
        </row>
        <row r="25">
          <cell r="B25">
            <v>26.079166666666669</v>
          </cell>
          <cell r="C25">
            <v>33.700000000000003</v>
          </cell>
          <cell r="D25">
            <v>23.3</v>
          </cell>
          <cell r="E25">
            <v>86.125</v>
          </cell>
          <cell r="F25">
            <v>99</v>
          </cell>
          <cell r="G25">
            <v>49</v>
          </cell>
          <cell r="H25">
            <v>16.559999999999999</v>
          </cell>
          <cell r="J25">
            <v>36.36</v>
          </cell>
          <cell r="K25">
            <v>5.8000000000000007</v>
          </cell>
        </row>
        <row r="26">
          <cell r="B26">
            <v>26.412499999999994</v>
          </cell>
          <cell r="C26">
            <v>32.4</v>
          </cell>
          <cell r="D26">
            <v>21.6</v>
          </cell>
          <cell r="E26">
            <v>81.333333333333329</v>
          </cell>
          <cell r="F26">
            <v>100</v>
          </cell>
          <cell r="G26">
            <v>56</v>
          </cell>
          <cell r="J26">
            <v>45</v>
          </cell>
          <cell r="K26">
            <v>29.6</v>
          </cell>
        </row>
        <row r="27">
          <cell r="B27">
            <v>28.399999999999995</v>
          </cell>
          <cell r="C27">
            <v>34.200000000000003</v>
          </cell>
          <cell r="D27">
            <v>23.9</v>
          </cell>
          <cell r="E27">
            <v>69.208333333333329</v>
          </cell>
          <cell r="F27">
            <v>93</v>
          </cell>
          <cell r="G27">
            <v>43</v>
          </cell>
          <cell r="H27">
            <v>21.96</v>
          </cell>
          <cell r="J27">
            <v>34.92</v>
          </cell>
          <cell r="K27">
            <v>0</v>
          </cell>
        </row>
        <row r="28">
          <cell r="B28">
            <v>28.150000000000002</v>
          </cell>
          <cell r="C28">
            <v>34.299999999999997</v>
          </cell>
          <cell r="D28">
            <v>22.1</v>
          </cell>
          <cell r="E28">
            <v>58.125</v>
          </cell>
          <cell r="F28">
            <v>86</v>
          </cell>
          <cell r="G28">
            <v>34</v>
          </cell>
          <cell r="H28">
            <v>25.92</v>
          </cell>
          <cell r="J28">
            <v>37.440000000000005</v>
          </cell>
          <cell r="K28">
            <v>0</v>
          </cell>
        </row>
        <row r="29">
          <cell r="B29">
            <v>28.145833333333329</v>
          </cell>
          <cell r="C29">
            <v>35.5</v>
          </cell>
          <cell r="D29">
            <v>21.7</v>
          </cell>
          <cell r="E29">
            <v>49.666666666666664</v>
          </cell>
          <cell r="F29">
            <v>71</v>
          </cell>
          <cell r="G29">
            <v>30</v>
          </cell>
          <cell r="H29">
            <v>23.040000000000003</v>
          </cell>
          <cell r="J29">
            <v>37.800000000000004</v>
          </cell>
          <cell r="K29">
            <v>0</v>
          </cell>
        </row>
        <row r="30">
          <cell r="B30">
            <v>29.783333333333331</v>
          </cell>
          <cell r="C30">
            <v>38.299999999999997</v>
          </cell>
          <cell r="D30">
            <v>21.7</v>
          </cell>
          <cell r="E30">
            <v>51.375</v>
          </cell>
          <cell r="F30">
            <v>82</v>
          </cell>
          <cell r="G30">
            <v>32</v>
          </cell>
          <cell r="H30">
            <v>25.2</v>
          </cell>
          <cell r="J30">
            <v>37.080000000000005</v>
          </cell>
          <cell r="K30">
            <v>0</v>
          </cell>
        </row>
        <row r="31">
          <cell r="B31">
            <v>30.579166666666666</v>
          </cell>
          <cell r="C31">
            <v>38.299999999999997</v>
          </cell>
          <cell r="D31">
            <v>24</v>
          </cell>
          <cell r="E31">
            <v>61.833333333333336</v>
          </cell>
          <cell r="F31">
            <v>95</v>
          </cell>
          <cell r="G31">
            <v>29</v>
          </cell>
          <cell r="H31">
            <v>25.2</v>
          </cell>
          <cell r="J31">
            <v>39.96</v>
          </cell>
          <cell r="K31">
            <v>0</v>
          </cell>
        </row>
        <row r="32">
          <cell r="B32">
            <v>28.95</v>
          </cell>
          <cell r="C32">
            <v>36.4</v>
          </cell>
          <cell r="D32">
            <v>23.8</v>
          </cell>
          <cell r="E32">
            <v>70.666666666666671</v>
          </cell>
          <cell r="F32">
            <v>96</v>
          </cell>
          <cell r="G32">
            <v>44</v>
          </cell>
          <cell r="H32">
            <v>25.56</v>
          </cell>
          <cell r="J32">
            <v>68.400000000000006</v>
          </cell>
          <cell r="K32">
            <v>4</v>
          </cell>
        </row>
        <row r="33">
          <cell r="B33">
            <v>26.966666666666669</v>
          </cell>
          <cell r="C33">
            <v>36.6</v>
          </cell>
          <cell r="D33">
            <v>22.2</v>
          </cell>
          <cell r="E33">
            <v>79.958333333333329</v>
          </cell>
          <cell r="F33">
            <v>100</v>
          </cell>
          <cell r="G33">
            <v>45</v>
          </cell>
          <cell r="H33">
            <v>31.319999999999997</v>
          </cell>
          <cell r="J33">
            <v>57.960000000000008</v>
          </cell>
          <cell r="K33">
            <v>0.6</v>
          </cell>
        </row>
        <row r="34">
          <cell r="B34">
            <v>25.854166666666661</v>
          </cell>
          <cell r="C34">
            <v>33.5</v>
          </cell>
          <cell r="D34">
            <v>22.8</v>
          </cell>
          <cell r="E34">
            <v>85.333333333333329</v>
          </cell>
          <cell r="F34">
            <v>100</v>
          </cell>
          <cell r="G34">
            <v>50</v>
          </cell>
          <cell r="H34">
            <v>14.4</v>
          </cell>
          <cell r="J34">
            <v>42.12</v>
          </cell>
          <cell r="K34">
            <v>2.2000000000000002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24.191666666666663</v>
          </cell>
          <cell r="C5">
            <v>30.5</v>
          </cell>
          <cell r="D5">
            <v>20.7</v>
          </cell>
          <cell r="E5">
            <v>64.791666666666671</v>
          </cell>
          <cell r="F5">
            <v>95</v>
          </cell>
          <cell r="G5">
            <v>44</v>
          </cell>
          <cell r="H5">
            <v>24.840000000000003</v>
          </cell>
          <cell r="J5">
            <v>43.56</v>
          </cell>
          <cell r="K5">
            <v>10.199999999999999</v>
          </cell>
        </row>
        <row r="6">
          <cell r="B6">
            <v>23.358333333333331</v>
          </cell>
          <cell r="C6">
            <v>31.4</v>
          </cell>
          <cell r="D6">
            <v>20.9</v>
          </cell>
          <cell r="E6">
            <v>85.05</v>
          </cell>
          <cell r="F6">
            <v>100</v>
          </cell>
          <cell r="G6">
            <v>49</v>
          </cell>
          <cell r="H6">
            <v>12.24</v>
          </cell>
          <cell r="J6">
            <v>27.36</v>
          </cell>
          <cell r="K6">
            <v>0.8</v>
          </cell>
        </row>
        <row r="7">
          <cell r="B7">
            <v>23.154166666666669</v>
          </cell>
          <cell r="C7">
            <v>28.7</v>
          </cell>
          <cell r="D7">
            <v>20.399999999999999</v>
          </cell>
          <cell r="E7">
            <v>82.625</v>
          </cell>
          <cell r="F7">
            <v>100</v>
          </cell>
          <cell r="G7">
            <v>57</v>
          </cell>
          <cell r="H7">
            <v>14.4</v>
          </cell>
          <cell r="J7">
            <v>29.880000000000003</v>
          </cell>
          <cell r="K7">
            <v>0.4</v>
          </cell>
        </row>
        <row r="8">
          <cell r="B8">
            <v>23.683333333333337</v>
          </cell>
          <cell r="C8">
            <v>32.9</v>
          </cell>
          <cell r="D8">
            <v>19.399999999999999</v>
          </cell>
          <cell r="E8">
            <v>80.599999999999994</v>
          </cell>
          <cell r="F8">
            <v>100</v>
          </cell>
          <cell r="G8">
            <v>41</v>
          </cell>
          <cell r="H8">
            <v>12.6</v>
          </cell>
          <cell r="J8">
            <v>28.8</v>
          </cell>
          <cell r="K8">
            <v>11.600000000000001</v>
          </cell>
        </row>
        <row r="9">
          <cell r="B9">
            <v>24.716666666666669</v>
          </cell>
          <cell r="C9">
            <v>32.200000000000003</v>
          </cell>
          <cell r="D9">
            <v>21.5</v>
          </cell>
          <cell r="E9">
            <v>83.208333333333329</v>
          </cell>
          <cell r="F9">
            <v>100</v>
          </cell>
          <cell r="G9">
            <v>51</v>
          </cell>
          <cell r="H9">
            <v>16.920000000000002</v>
          </cell>
          <cell r="J9">
            <v>33.480000000000004</v>
          </cell>
          <cell r="K9">
            <v>0.2</v>
          </cell>
        </row>
        <row r="10">
          <cell r="B10">
            <v>24.000000000000004</v>
          </cell>
          <cell r="C10">
            <v>30.6</v>
          </cell>
          <cell r="D10">
            <v>21.2</v>
          </cell>
          <cell r="E10">
            <v>88.545454545454547</v>
          </cell>
          <cell r="F10">
            <v>100</v>
          </cell>
          <cell r="G10">
            <v>59</v>
          </cell>
          <cell r="H10">
            <v>29.16</v>
          </cell>
          <cell r="J10">
            <v>43.2</v>
          </cell>
          <cell r="K10">
            <v>34.6</v>
          </cell>
        </row>
        <row r="11">
          <cell r="B11">
            <v>24.033333333333331</v>
          </cell>
          <cell r="C11">
            <v>30.7</v>
          </cell>
          <cell r="D11">
            <v>21.1</v>
          </cell>
          <cell r="E11">
            <v>72.461538461538467</v>
          </cell>
          <cell r="F11">
            <v>100</v>
          </cell>
          <cell r="G11">
            <v>56</v>
          </cell>
          <cell r="H11">
            <v>16.2</v>
          </cell>
          <cell r="J11">
            <v>41.04</v>
          </cell>
          <cell r="K11">
            <v>0.4</v>
          </cell>
        </row>
        <row r="12">
          <cell r="B12">
            <v>24.279166666666669</v>
          </cell>
          <cell r="C12">
            <v>31.3</v>
          </cell>
          <cell r="D12">
            <v>19.399999999999999</v>
          </cell>
          <cell r="E12">
            <v>70.708333333333329</v>
          </cell>
          <cell r="F12">
            <v>91</v>
          </cell>
          <cell r="G12">
            <v>38</v>
          </cell>
          <cell r="H12">
            <v>7.9200000000000008</v>
          </cell>
          <cell r="J12">
            <v>23.400000000000002</v>
          </cell>
          <cell r="K12">
            <v>0</v>
          </cell>
        </row>
        <row r="13">
          <cell r="B13">
            <v>24.454166666666669</v>
          </cell>
          <cell r="C13">
            <v>33.4</v>
          </cell>
          <cell r="D13">
            <v>16.899999999999999</v>
          </cell>
          <cell r="E13">
            <v>62.166666666666664</v>
          </cell>
          <cell r="F13">
            <v>100</v>
          </cell>
          <cell r="G13">
            <v>17</v>
          </cell>
          <cell r="H13">
            <v>5.7600000000000007</v>
          </cell>
          <cell r="J13">
            <v>15.48</v>
          </cell>
          <cell r="K13">
            <v>0</v>
          </cell>
        </row>
        <row r="14">
          <cell r="B14">
            <v>25.179166666666664</v>
          </cell>
          <cell r="C14">
            <v>34.299999999999997</v>
          </cell>
          <cell r="D14">
            <v>16.3</v>
          </cell>
          <cell r="E14">
            <v>56.791666666666664</v>
          </cell>
          <cell r="F14">
            <v>86</v>
          </cell>
          <cell r="G14">
            <v>25</v>
          </cell>
          <cell r="H14">
            <v>11.879999999999999</v>
          </cell>
          <cell r="J14">
            <v>24.840000000000003</v>
          </cell>
          <cell r="K14">
            <v>0</v>
          </cell>
        </row>
        <row r="15">
          <cell r="B15">
            <v>27.545833333333324</v>
          </cell>
          <cell r="C15">
            <v>36.799999999999997</v>
          </cell>
          <cell r="D15">
            <v>19.7</v>
          </cell>
          <cell r="E15">
            <v>56.791666666666664</v>
          </cell>
          <cell r="F15">
            <v>88</v>
          </cell>
          <cell r="G15">
            <v>19</v>
          </cell>
          <cell r="H15">
            <v>12.24</v>
          </cell>
          <cell r="J15">
            <v>37.440000000000005</v>
          </cell>
          <cell r="K15">
            <v>0</v>
          </cell>
        </row>
        <row r="16">
          <cell r="B16">
            <v>21.033333333333335</v>
          </cell>
          <cell r="C16">
            <v>28.1</v>
          </cell>
          <cell r="D16">
            <v>14.8</v>
          </cell>
          <cell r="E16">
            <v>64.583333333333329</v>
          </cell>
          <cell r="F16">
            <v>88</v>
          </cell>
          <cell r="G16">
            <v>34</v>
          </cell>
          <cell r="H16">
            <v>13.32</v>
          </cell>
          <cell r="J16">
            <v>32.4</v>
          </cell>
          <cell r="K16">
            <v>0.8</v>
          </cell>
        </row>
        <row r="17">
          <cell r="B17">
            <v>19.066666666666666</v>
          </cell>
          <cell r="C17">
            <v>29.6</v>
          </cell>
          <cell r="D17">
            <v>9.9</v>
          </cell>
          <cell r="E17">
            <v>57.583333333333336</v>
          </cell>
          <cell r="F17">
            <v>93</v>
          </cell>
          <cell r="G17">
            <v>19</v>
          </cell>
          <cell r="H17">
            <v>7.2</v>
          </cell>
          <cell r="J17">
            <v>23.400000000000002</v>
          </cell>
          <cell r="K17">
            <v>0</v>
          </cell>
        </row>
        <row r="18">
          <cell r="B18">
            <v>21.929166666666671</v>
          </cell>
          <cell r="C18">
            <v>33.1</v>
          </cell>
          <cell r="D18">
            <v>11.1</v>
          </cell>
          <cell r="E18">
            <v>46.25</v>
          </cell>
          <cell r="F18">
            <v>82</v>
          </cell>
          <cell r="G18">
            <v>15</v>
          </cell>
          <cell r="H18">
            <v>6.48</v>
          </cell>
          <cell r="J18">
            <v>19.8</v>
          </cell>
          <cell r="K18">
            <v>0</v>
          </cell>
        </row>
        <row r="19">
          <cell r="B19">
            <v>24.141666666666669</v>
          </cell>
          <cell r="C19">
            <v>34.6</v>
          </cell>
          <cell r="D19">
            <v>14.2</v>
          </cell>
          <cell r="E19">
            <v>54.375</v>
          </cell>
          <cell r="F19">
            <v>84</v>
          </cell>
          <cell r="G19">
            <v>24</v>
          </cell>
          <cell r="H19">
            <v>18.720000000000002</v>
          </cell>
          <cell r="J19">
            <v>31.319999999999997</v>
          </cell>
          <cell r="K19">
            <v>0</v>
          </cell>
        </row>
        <row r="20">
          <cell r="B20">
            <v>27.437499999999996</v>
          </cell>
          <cell r="C20">
            <v>35.4</v>
          </cell>
          <cell r="D20">
            <v>20.7</v>
          </cell>
          <cell r="E20">
            <v>59.25</v>
          </cell>
          <cell r="F20">
            <v>86</v>
          </cell>
          <cell r="G20">
            <v>31</v>
          </cell>
          <cell r="H20">
            <v>24.48</v>
          </cell>
          <cell r="J20">
            <v>39.96</v>
          </cell>
          <cell r="K20">
            <v>0</v>
          </cell>
        </row>
        <row r="21">
          <cell r="B21">
            <v>27.845833333333331</v>
          </cell>
          <cell r="C21">
            <v>36.299999999999997</v>
          </cell>
          <cell r="D21">
            <v>21.1</v>
          </cell>
          <cell r="E21">
            <v>59.791666666666664</v>
          </cell>
          <cell r="F21">
            <v>87</v>
          </cell>
          <cell r="G21">
            <v>27</v>
          </cell>
          <cell r="H21">
            <v>13.32</v>
          </cell>
          <cell r="J21">
            <v>25.2</v>
          </cell>
          <cell r="K21">
            <v>0</v>
          </cell>
        </row>
        <row r="22">
          <cell r="B22">
            <v>27.395833333333329</v>
          </cell>
          <cell r="C22">
            <v>36.299999999999997</v>
          </cell>
          <cell r="D22">
            <v>22</v>
          </cell>
          <cell r="E22">
            <v>61.583333333333336</v>
          </cell>
          <cell r="F22">
            <v>86</v>
          </cell>
          <cell r="G22">
            <v>26</v>
          </cell>
          <cell r="H22">
            <v>13.68</v>
          </cell>
          <cell r="J22">
            <v>32.4</v>
          </cell>
          <cell r="K22">
            <v>0</v>
          </cell>
        </row>
        <row r="23">
          <cell r="B23">
            <v>26.595833333333331</v>
          </cell>
          <cell r="C23">
            <v>36.5</v>
          </cell>
          <cell r="D23">
            <v>20.8</v>
          </cell>
          <cell r="E23">
            <v>63.541666666666664</v>
          </cell>
          <cell r="F23">
            <v>89</v>
          </cell>
          <cell r="G23">
            <v>24</v>
          </cell>
          <cell r="H23">
            <v>12.96</v>
          </cell>
          <cell r="J23">
            <v>32.76</v>
          </cell>
          <cell r="K23">
            <v>0</v>
          </cell>
        </row>
        <row r="24">
          <cell r="B24">
            <v>25.987499999999997</v>
          </cell>
          <cell r="C24">
            <v>35.9</v>
          </cell>
          <cell r="D24">
            <v>20.7</v>
          </cell>
          <cell r="E24">
            <v>70.166666666666671</v>
          </cell>
          <cell r="F24">
            <v>89</v>
          </cell>
          <cell r="G24">
            <v>31</v>
          </cell>
          <cell r="H24">
            <v>6.12</v>
          </cell>
          <cell r="J24">
            <v>37.800000000000004</v>
          </cell>
          <cell r="K24">
            <v>1.6</v>
          </cell>
        </row>
        <row r="25">
          <cell r="B25">
            <v>25.549999999999997</v>
          </cell>
          <cell r="C25">
            <v>37.299999999999997</v>
          </cell>
          <cell r="D25">
            <v>21.8</v>
          </cell>
          <cell r="E25">
            <v>82.083333333333329</v>
          </cell>
          <cell r="F25">
            <v>100</v>
          </cell>
          <cell r="G25">
            <v>28</v>
          </cell>
          <cell r="H25">
            <v>8.2799999999999994</v>
          </cell>
          <cell r="J25">
            <v>25.92</v>
          </cell>
          <cell r="K25">
            <v>1.2</v>
          </cell>
        </row>
        <row r="26">
          <cell r="B26">
            <v>25.208333333333329</v>
          </cell>
          <cell r="C26">
            <v>31.8</v>
          </cell>
          <cell r="D26">
            <v>22.6</v>
          </cell>
          <cell r="E26">
            <v>84.208333333333329</v>
          </cell>
          <cell r="F26">
            <v>100</v>
          </cell>
          <cell r="G26">
            <v>51</v>
          </cell>
          <cell r="H26">
            <v>12.6</v>
          </cell>
          <cell r="J26">
            <v>24.48</v>
          </cell>
          <cell r="K26">
            <v>1.4</v>
          </cell>
        </row>
        <row r="27">
          <cell r="B27">
            <v>26.8125</v>
          </cell>
          <cell r="C27">
            <v>34.6</v>
          </cell>
          <cell r="D27">
            <v>20.6</v>
          </cell>
          <cell r="E27">
            <v>70.416666666666671</v>
          </cell>
          <cell r="F27">
            <v>100</v>
          </cell>
          <cell r="G27">
            <v>37</v>
          </cell>
          <cell r="H27">
            <v>13.32</v>
          </cell>
          <cell r="J27">
            <v>26.64</v>
          </cell>
          <cell r="K27">
            <v>0</v>
          </cell>
        </row>
        <row r="28">
          <cell r="B28">
            <v>26.800000000000008</v>
          </cell>
          <cell r="C28">
            <v>34.4</v>
          </cell>
          <cell r="D28">
            <v>20.5</v>
          </cell>
          <cell r="E28">
            <v>60.833333333333336</v>
          </cell>
          <cell r="F28">
            <v>89</v>
          </cell>
          <cell r="G28">
            <v>28</v>
          </cell>
          <cell r="H28">
            <v>21.6</v>
          </cell>
          <cell r="J28">
            <v>37.080000000000005</v>
          </cell>
          <cell r="K28">
            <v>0</v>
          </cell>
        </row>
        <row r="29">
          <cell r="B29">
            <v>25.604166666666671</v>
          </cell>
          <cell r="C29">
            <v>32.9</v>
          </cell>
          <cell r="D29">
            <v>18.3</v>
          </cell>
          <cell r="E29">
            <v>58.208333333333336</v>
          </cell>
          <cell r="F29">
            <v>84</v>
          </cell>
          <cell r="G29">
            <v>30</v>
          </cell>
          <cell r="H29">
            <v>16.920000000000002</v>
          </cell>
          <cell r="J29">
            <v>38.880000000000003</v>
          </cell>
          <cell r="K29">
            <v>0</v>
          </cell>
        </row>
        <row r="30">
          <cell r="B30">
            <v>27.45</v>
          </cell>
          <cell r="C30">
            <v>38.700000000000003</v>
          </cell>
          <cell r="D30">
            <v>18.5</v>
          </cell>
          <cell r="E30">
            <v>54.041666666666664</v>
          </cell>
          <cell r="F30">
            <v>85</v>
          </cell>
          <cell r="G30">
            <v>20</v>
          </cell>
          <cell r="H30">
            <v>13.32</v>
          </cell>
          <cell r="J30">
            <v>37.080000000000005</v>
          </cell>
          <cell r="K30">
            <v>0</v>
          </cell>
        </row>
        <row r="31">
          <cell r="B31">
            <v>29.854166666666668</v>
          </cell>
          <cell r="C31">
            <v>37.1</v>
          </cell>
          <cell r="D31">
            <v>23.2</v>
          </cell>
          <cell r="E31">
            <v>55.125</v>
          </cell>
          <cell r="F31">
            <v>79</v>
          </cell>
          <cell r="G31">
            <v>31</v>
          </cell>
          <cell r="H31">
            <v>17.64</v>
          </cell>
          <cell r="J31">
            <v>43.56</v>
          </cell>
          <cell r="K31">
            <v>0</v>
          </cell>
        </row>
        <row r="32">
          <cell r="B32">
            <v>28.108333333333334</v>
          </cell>
          <cell r="C32">
            <v>36.200000000000003</v>
          </cell>
          <cell r="D32">
            <v>22.6</v>
          </cell>
          <cell r="E32">
            <v>64.25</v>
          </cell>
          <cell r="F32">
            <v>85</v>
          </cell>
          <cell r="G32">
            <v>35</v>
          </cell>
          <cell r="H32">
            <v>17.64</v>
          </cell>
          <cell r="J32">
            <v>45.36</v>
          </cell>
          <cell r="K32">
            <v>0.4</v>
          </cell>
        </row>
        <row r="33">
          <cell r="B33">
            <v>27.291666666666668</v>
          </cell>
          <cell r="C33">
            <v>36.6</v>
          </cell>
          <cell r="D33">
            <v>21.1</v>
          </cell>
          <cell r="E33">
            <v>66</v>
          </cell>
          <cell r="F33">
            <v>100</v>
          </cell>
          <cell r="G33">
            <v>35</v>
          </cell>
          <cell r="H33">
            <v>20.16</v>
          </cell>
          <cell r="J33">
            <v>39.96</v>
          </cell>
          <cell r="K33">
            <v>1.4</v>
          </cell>
        </row>
        <row r="34">
          <cell r="B34">
            <v>24.325000000000003</v>
          </cell>
          <cell r="C34">
            <v>31.3</v>
          </cell>
          <cell r="D34">
            <v>21.7</v>
          </cell>
          <cell r="E34">
            <v>85.791666666666671</v>
          </cell>
          <cell r="F34">
            <v>94</v>
          </cell>
          <cell r="G34">
            <v>58</v>
          </cell>
          <cell r="H34">
            <v>17.28</v>
          </cell>
          <cell r="J34">
            <v>30.240000000000002</v>
          </cell>
          <cell r="K34">
            <v>6.4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26.991666666666671</v>
          </cell>
          <cell r="C5">
            <v>30.9</v>
          </cell>
          <cell r="D5">
            <v>22.5</v>
          </cell>
          <cell r="E5">
            <v>54.416666666666664</v>
          </cell>
          <cell r="F5">
            <v>76</v>
          </cell>
          <cell r="G5">
            <v>44</v>
          </cell>
          <cell r="H5">
            <v>27.36</v>
          </cell>
          <cell r="J5">
            <v>48.24</v>
          </cell>
          <cell r="K5">
            <v>0</v>
          </cell>
        </row>
        <row r="6">
          <cell r="B6">
            <v>24.037499999999998</v>
          </cell>
          <cell r="C6">
            <v>28.2</v>
          </cell>
          <cell r="D6">
            <v>21.9</v>
          </cell>
          <cell r="E6">
            <v>84.541666666666671</v>
          </cell>
          <cell r="F6">
            <v>95</v>
          </cell>
          <cell r="G6">
            <v>61</v>
          </cell>
          <cell r="H6">
            <v>26.64</v>
          </cell>
          <cell r="J6">
            <v>42.84</v>
          </cell>
          <cell r="K6">
            <v>22.599999999999998</v>
          </cell>
        </row>
        <row r="7">
          <cell r="B7">
            <v>24.8</v>
          </cell>
          <cell r="C7">
            <v>29.8</v>
          </cell>
          <cell r="D7">
            <v>21.1</v>
          </cell>
          <cell r="E7">
            <v>79.833333333333329</v>
          </cell>
          <cell r="F7">
            <v>96</v>
          </cell>
          <cell r="G7">
            <v>57</v>
          </cell>
          <cell r="H7">
            <v>25.2</v>
          </cell>
          <cell r="J7">
            <v>37.080000000000005</v>
          </cell>
          <cell r="K7">
            <v>24.8</v>
          </cell>
        </row>
        <row r="8">
          <cell r="B8">
            <v>25.566666666666663</v>
          </cell>
          <cell r="C8">
            <v>31.3</v>
          </cell>
          <cell r="D8">
            <v>21.9</v>
          </cell>
          <cell r="E8">
            <v>80.375</v>
          </cell>
          <cell r="F8">
            <v>95</v>
          </cell>
          <cell r="G8">
            <v>57</v>
          </cell>
          <cell r="H8">
            <v>20.16</v>
          </cell>
          <cell r="J8">
            <v>33.840000000000003</v>
          </cell>
          <cell r="K8">
            <v>1</v>
          </cell>
        </row>
        <row r="9">
          <cell r="B9">
            <v>26.38333333333334</v>
          </cell>
          <cell r="C9">
            <v>32.799999999999997</v>
          </cell>
          <cell r="D9">
            <v>22</v>
          </cell>
          <cell r="E9">
            <v>77.916666666666671</v>
          </cell>
          <cell r="F9">
            <v>95</v>
          </cell>
          <cell r="G9">
            <v>49</v>
          </cell>
          <cell r="H9">
            <v>20.88</v>
          </cell>
          <cell r="J9">
            <v>34.200000000000003</v>
          </cell>
          <cell r="K9">
            <v>0</v>
          </cell>
        </row>
        <row r="10">
          <cell r="B10">
            <v>26.3125</v>
          </cell>
          <cell r="C10">
            <v>31.2</v>
          </cell>
          <cell r="D10">
            <v>23.1</v>
          </cell>
          <cell r="E10">
            <v>80.791666666666671</v>
          </cell>
          <cell r="F10">
            <v>94</v>
          </cell>
          <cell r="G10">
            <v>58</v>
          </cell>
          <cell r="H10">
            <v>16.920000000000002</v>
          </cell>
          <cell r="J10">
            <v>28.44</v>
          </cell>
          <cell r="K10">
            <v>0.60000000000000009</v>
          </cell>
        </row>
        <row r="11">
          <cell r="B11">
            <v>25.120833333333337</v>
          </cell>
          <cell r="C11">
            <v>32.299999999999997</v>
          </cell>
          <cell r="D11">
            <v>22.6</v>
          </cell>
          <cell r="E11">
            <v>81.666666666666671</v>
          </cell>
          <cell r="F11">
            <v>96</v>
          </cell>
          <cell r="G11">
            <v>54</v>
          </cell>
          <cell r="H11">
            <v>34.92</v>
          </cell>
          <cell r="J11">
            <v>73.8</v>
          </cell>
          <cell r="K11">
            <v>0</v>
          </cell>
        </row>
        <row r="12">
          <cell r="B12">
            <v>24.970833333333331</v>
          </cell>
          <cell r="C12">
            <v>31.9</v>
          </cell>
          <cell r="D12">
            <v>18.600000000000001</v>
          </cell>
          <cell r="E12">
            <v>72.416666666666671</v>
          </cell>
          <cell r="F12">
            <v>96</v>
          </cell>
          <cell r="G12">
            <v>45</v>
          </cell>
          <cell r="H12">
            <v>20.88</v>
          </cell>
          <cell r="J12">
            <v>38.880000000000003</v>
          </cell>
          <cell r="K12">
            <v>0</v>
          </cell>
        </row>
        <row r="13">
          <cell r="B13">
            <v>24.904166666666669</v>
          </cell>
          <cell r="C13">
            <v>33.200000000000003</v>
          </cell>
          <cell r="D13">
            <v>15.1</v>
          </cell>
          <cell r="E13">
            <v>65.583333333333329</v>
          </cell>
          <cell r="F13">
            <v>98</v>
          </cell>
          <cell r="G13">
            <v>30</v>
          </cell>
          <cell r="H13">
            <v>15.48</v>
          </cell>
          <cell r="J13">
            <v>28.44</v>
          </cell>
          <cell r="K13">
            <v>0</v>
          </cell>
        </row>
        <row r="14">
          <cell r="B14">
            <v>25.237500000000001</v>
          </cell>
          <cell r="C14">
            <v>35.200000000000003</v>
          </cell>
          <cell r="D14">
            <v>15.7</v>
          </cell>
          <cell r="E14">
            <v>66.125</v>
          </cell>
          <cell r="F14">
            <v>94</v>
          </cell>
          <cell r="G14">
            <v>36</v>
          </cell>
          <cell r="H14">
            <v>26.28</v>
          </cell>
          <cell r="J14">
            <v>43.56</v>
          </cell>
          <cell r="K14">
            <v>0</v>
          </cell>
        </row>
        <row r="15">
          <cell r="B15">
            <v>29.358333333333338</v>
          </cell>
          <cell r="C15">
            <v>36.9</v>
          </cell>
          <cell r="D15">
            <v>22.6</v>
          </cell>
          <cell r="E15">
            <v>54.708333333333336</v>
          </cell>
          <cell r="F15">
            <v>82</v>
          </cell>
          <cell r="G15">
            <v>28</v>
          </cell>
          <cell r="H15">
            <v>23.400000000000002</v>
          </cell>
          <cell r="J15">
            <v>37.800000000000004</v>
          </cell>
          <cell r="K15">
            <v>0</v>
          </cell>
        </row>
        <row r="16">
          <cell r="B16">
            <v>21.504166666666663</v>
          </cell>
          <cell r="C16">
            <v>29.2</v>
          </cell>
          <cell r="D16">
            <v>15.9</v>
          </cell>
          <cell r="E16">
            <v>69.791666666666671</v>
          </cell>
          <cell r="F16">
            <v>92</v>
          </cell>
          <cell r="G16">
            <v>47</v>
          </cell>
          <cell r="H16">
            <v>27.36</v>
          </cell>
          <cell r="J16">
            <v>44.28</v>
          </cell>
          <cell r="K16">
            <v>0.60000000000000009</v>
          </cell>
        </row>
        <row r="17">
          <cell r="B17">
            <v>19.375</v>
          </cell>
          <cell r="C17">
            <v>28.7</v>
          </cell>
          <cell r="D17">
            <v>7.5</v>
          </cell>
          <cell r="E17">
            <v>59.333333333333336</v>
          </cell>
          <cell r="F17">
            <v>96</v>
          </cell>
          <cell r="G17">
            <v>22</v>
          </cell>
          <cell r="H17">
            <v>19.8</v>
          </cell>
          <cell r="J17">
            <v>46.080000000000005</v>
          </cell>
          <cell r="K17">
            <v>0.2</v>
          </cell>
        </row>
        <row r="18">
          <cell r="B18">
            <v>21.837500000000002</v>
          </cell>
          <cell r="C18">
            <v>32.799999999999997</v>
          </cell>
          <cell r="D18">
            <v>10.3</v>
          </cell>
          <cell r="E18">
            <v>51.666666666666664</v>
          </cell>
          <cell r="F18">
            <v>87</v>
          </cell>
          <cell r="G18">
            <v>25</v>
          </cell>
          <cell r="H18">
            <v>12.96</v>
          </cell>
          <cell r="J18">
            <v>23.040000000000003</v>
          </cell>
          <cell r="K18">
            <v>0</v>
          </cell>
        </row>
        <row r="19">
          <cell r="B19">
            <v>25.154166666666669</v>
          </cell>
          <cell r="C19">
            <v>35.200000000000003</v>
          </cell>
          <cell r="D19">
            <v>15.4</v>
          </cell>
          <cell r="E19">
            <v>58.5</v>
          </cell>
          <cell r="F19">
            <v>90</v>
          </cell>
          <cell r="G19">
            <v>32</v>
          </cell>
          <cell r="H19">
            <v>25.56</v>
          </cell>
          <cell r="J19">
            <v>43.92</v>
          </cell>
          <cell r="K19">
            <v>0</v>
          </cell>
        </row>
        <row r="20">
          <cell r="B20">
            <v>28.554166666666664</v>
          </cell>
          <cell r="C20">
            <v>35.9</v>
          </cell>
          <cell r="D20">
            <v>23.8</v>
          </cell>
          <cell r="E20">
            <v>59.125</v>
          </cell>
          <cell r="F20">
            <v>79</v>
          </cell>
          <cell r="G20">
            <v>35</v>
          </cell>
          <cell r="H20">
            <v>26.64</v>
          </cell>
          <cell r="J20">
            <v>41.76</v>
          </cell>
          <cell r="K20">
            <v>0</v>
          </cell>
        </row>
        <row r="21">
          <cell r="B21">
            <v>29.412499999999998</v>
          </cell>
          <cell r="C21">
            <v>37.200000000000003</v>
          </cell>
          <cell r="D21">
            <v>22.9</v>
          </cell>
          <cell r="E21">
            <v>57.5</v>
          </cell>
          <cell r="F21">
            <v>85</v>
          </cell>
          <cell r="G21">
            <v>31</v>
          </cell>
          <cell r="H21">
            <v>26.64</v>
          </cell>
          <cell r="J21">
            <v>39.6</v>
          </cell>
          <cell r="K21">
            <v>0</v>
          </cell>
        </row>
        <row r="22">
          <cell r="B22">
            <v>29.766666666666666</v>
          </cell>
          <cell r="C22">
            <v>37.6</v>
          </cell>
          <cell r="D22">
            <v>23.6</v>
          </cell>
          <cell r="E22">
            <v>53.083333333333336</v>
          </cell>
          <cell r="F22">
            <v>78</v>
          </cell>
          <cell r="G22">
            <v>24</v>
          </cell>
          <cell r="H22">
            <v>22.32</v>
          </cell>
          <cell r="J22">
            <v>37.440000000000005</v>
          </cell>
          <cell r="K22">
            <v>0</v>
          </cell>
        </row>
        <row r="23">
          <cell r="B23">
            <v>28.854166666666671</v>
          </cell>
          <cell r="C23">
            <v>37.6</v>
          </cell>
          <cell r="D23">
            <v>20.3</v>
          </cell>
          <cell r="E23">
            <v>60.583333333333336</v>
          </cell>
          <cell r="F23">
            <v>96</v>
          </cell>
          <cell r="G23">
            <v>27</v>
          </cell>
          <cell r="H23">
            <v>23.400000000000002</v>
          </cell>
          <cell r="J23">
            <v>38.880000000000003</v>
          </cell>
          <cell r="K23">
            <v>0</v>
          </cell>
        </row>
        <row r="24">
          <cell r="B24">
            <v>27.445833333333329</v>
          </cell>
          <cell r="C24">
            <v>37.1</v>
          </cell>
          <cell r="D24">
            <v>22.4</v>
          </cell>
          <cell r="E24">
            <v>67.958333333333329</v>
          </cell>
          <cell r="F24">
            <v>93</v>
          </cell>
          <cell r="G24">
            <v>35</v>
          </cell>
          <cell r="H24">
            <v>19.440000000000001</v>
          </cell>
          <cell r="J24">
            <v>61.560000000000009</v>
          </cell>
          <cell r="K24">
            <v>25.400000000000002</v>
          </cell>
        </row>
        <row r="25">
          <cell r="B25">
            <v>25.670833333333338</v>
          </cell>
          <cell r="C25">
            <v>34</v>
          </cell>
          <cell r="D25">
            <v>22.9</v>
          </cell>
          <cell r="E25">
            <v>85.125</v>
          </cell>
          <cell r="F25">
            <v>96</v>
          </cell>
          <cell r="G25">
            <v>53</v>
          </cell>
          <cell r="H25">
            <v>29.52</v>
          </cell>
          <cell r="J25">
            <v>39.6</v>
          </cell>
          <cell r="K25">
            <v>2.2000000000000002</v>
          </cell>
        </row>
        <row r="26">
          <cell r="B26">
            <v>26.295833333333331</v>
          </cell>
          <cell r="C26">
            <v>32.299999999999997</v>
          </cell>
          <cell r="D26">
            <v>22.5</v>
          </cell>
          <cell r="E26">
            <v>77.125</v>
          </cell>
          <cell r="F26">
            <v>95</v>
          </cell>
          <cell r="G26">
            <v>51</v>
          </cell>
          <cell r="H26">
            <v>19.440000000000001</v>
          </cell>
          <cell r="J26">
            <v>38.519999999999996</v>
          </cell>
          <cell r="K26">
            <v>0.2</v>
          </cell>
        </row>
        <row r="27">
          <cell r="B27">
            <v>27.837500000000002</v>
          </cell>
          <cell r="C27">
            <v>34</v>
          </cell>
          <cell r="D27">
            <v>22</v>
          </cell>
          <cell r="E27">
            <v>69</v>
          </cell>
          <cell r="F27">
            <v>96</v>
          </cell>
          <cell r="G27">
            <v>41</v>
          </cell>
          <cell r="H27">
            <v>20.52</v>
          </cell>
          <cell r="J27">
            <v>37.440000000000005</v>
          </cell>
          <cell r="K27">
            <v>0</v>
          </cell>
        </row>
        <row r="28">
          <cell r="B28">
            <v>27.762499999999992</v>
          </cell>
          <cell r="C28">
            <v>34.5</v>
          </cell>
          <cell r="D28">
            <v>22.5</v>
          </cell>
          <cell r="E28">
            <v>58.333333333333336</v>
          </cell>
          <cell r="F28">
            <v>81</v>
          </cell>
          <cell r="G28">
            <v>36</v>
          </cell>
          <cell r="H28">
            <v>27</v>
          </cell>
          <cell r="J28">
            <v>48.96</v>
          </cell>
          <cell r="K28">
            <v>0</v>
          </cell>
        </row>
        <row r="29">
          <cell r="B29">
            <v>27.466666666666669</v>
          </cell>
          <cell r="C29">
            <v>34.200000000000003</v>
          </cell>
          <cell r="D29">
            <v>21.4</v>
          </cell>
          <cell r="E29">
            <v>51.208333333333336</v>
          </cell>
          <cell r="F29">
            <v>70</v>
          </cell>
          <cell r="G29">
            <v>31</v>
          </cell>
          <cell r="H29">
            <v>25.92</v>
          </cell>
          <cell r="J29">
            <v>46.080000000000005</v>
          </cell>
          <cell r="K29">
            <v>0</v>
          </cell>
        </row>
        <row r="30">
          <cell r="B30">
            <v>28.766666666666669</v>
          </cell>
          <cell r="C30">
            <v>38.200000000000003</v>
          </cell>
          <cell r="D30">
            <v>19.600000000000001</v>
          </cell>
          <cell r="E30">
            <v>49.791666666666664</v>
          </cell>
          <cell r="F30">
            <v>81</v>
          </cell>
          <cell r="G30">
            <v>28</v>
          </cell>
          <cell r="H30">
            <v>24.48</v>
          </cell>
          <cell r="J30">
            <v>46.440000000000005</v>
          </cell>
          <cell r="K30">
            <v>0</v>
          </cell>
        </row>
        <row r="31">
          <cell r="B31">
            <v>30.654166666666669</v>
          </cell>
          <cell r="C31">
            <v>37.9</v>
          </cell>
          <cell r="D31">
            <v>24.8</v>
          </cell>
          <cell r="E31">
            <v>57.791666666666664</v>
          </cell>
          <cell r="F31">
            <v>78</v>
          </cell>
          <cell r="G31">
            <v>36</v>
          </cell>
          <cell r="H31">
            <v>25.92</v>
          </cell>
          <cell r="J31">
            <v>51.12</v>
          </cell>
          <cell r="K31">
            <v>0</v>
          </cell>
        </row>
        <row r="32">
          <cell r="B32">
            <v>28.395833333333339</v>
          </cell>
          <cell r="C32">
            <v>36.9</v>
          </cell>
          <cell r="D32">
            <v>21.2</v>
          </cell>
          <cell r="E32">
            <v>69.166666666666671</v>
          </cell>
          <cell r="F32">
            <v>95</v>
          </cell>
          <cell r="G32">
            <v>39</v>
          </cell>
          <cell r="H32">
            <v>27.720000000000002</v>
          </cell>
          <cell r="J32">
            <v>70.2</v>
          </cell>
          <cell r="K32">
            <v>12.6</v>
          </cell>
        </row>
        <row r="33">
          <cell r="B33">
            <v>25.849999999999994</v>
          </cell>
          <cell r="C33">
            <v>34.299999999999997</v>
          </cell>
          <cell r="D33">
            <v>21.3</v>
          </cell>
          <cell r="E33">
            <v>83.083333333333329</v>
          </cell>
          <cell r="F33">
            <v>95</v>
          </cell>
          <cell r="G33">
            <v>54</v>
          </cell>
          <cell r="H33">
            <v>22.68</v>
          </cell>
          <cell r="J33">
            <v>45</v>
          </cell>
          <cell r="K33">
            <v>9</v>
          </cell>
        </row>
        <row r="34">
          <cell r="B34">
            <v>26.087500000000002</v>
          </cell>
          <cell r="C34">
            <v>29.8</v>
          </cell>
          <cell r="D34">
            <v>23.2</v>
          </cell>
          <cell r="E34">
            <v>85.75</v>
          </cell>
          <cell r="F34">
            <v>96</v>
          </cell>
          <cell r="G34">
            <v>69</v>
          </cell>
          <cell r="H34">
            <v>14.4</v>
          </cell>
          <cell r="J34">
            <v>24.48</v>
          </cell>
          <cell r="K34">
            <v>0.2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26.612500000000008</v>
          </cell>
          <cell r="C5">
            <v>32</v>
          </cell>
          <cell r="D5">
            <v>23.5</v>
          </cell>
          <cell r="E5">
            <v>58.291666666666664</v>
          </cell>
          <cell r="F5">
            <v>77</v>
          </cell>
          <cell r="G5">
            <v>46</v>
          </cell>
          <cell r="H5">
            <v>18.36</v>
          </cell>
          <cell r="J5">
            <v>39.96</v>
          </cell>
          <cell r="K5">
            <v>0</v>
          </cell>
        </row>
        <row r="6">
          <cell r="B6">
            <v>25.150000000000002</v>
          </cell>
          <cell r="C6">
            <v>31</v>
          </cell>
          <cell r="D6">
            <v>21.9</v>
          </cell>
          <cell r="E6">
            <v>85.208333333333329</v>
          </cell>
          <cell r="F6">
            <v>100</v>
          </cell>
          <cell r="G6">
            <v>59</v>
          </cell>
          <cell r="H6">
            <v>20.88</v>
          </cell>
          <cell r="J6">
            <v>41.4</v>
          </cell>
          <cell r="K6">
            <v>0</v>
          </cell>
        </row>
        <row r="7">
          <cell r="B7">
            <v>23.437499999999996</v>
          </cell>
          <cell r="C7">
            <v>27.2</v>
          </cell>
          <cell r="D7">
            <v>20.8</v>
          </cell>
          <cell r="E7">
            <v>91.541666666666671</v>
          </cell>
          <cell r="F7">
            <v>100</v>
          </cell>
          <cell r="G7">
            <v>66</v>
          </cell>
          <cell r="H7">
            <v>13.68</v>
          </cell>
          <cell r="J7">
            <v>38.519999999999996</v>
          </cell>
          <cell r="K7">
            <v>3.6000000000000005</v>
          </cell>
        </row>
        <row r="8">
          <cell r="B8">
            <v>26.404166666666665</v>
          </cell>
          <cell r="C8">
            <v>33.6</v>
          </cell>
          <cell r="D8">
            <v>21.6</v>
          </cell>
          <cell r="E8">
            <v>80.958333333333329</v>
          </cell>
          <cell r="F8">
            <v>100</v>
          </cell>
          <cell r="G8">
            <v>44</v>
          </cell>
          <cell r="H8">
            <v>17.64</v>
          </cell>
          <cell r="J8">
            <v>33.840000000000003</v>
          </cell>
          <cell r="K8">
            <v>7.6000000000000005</v>
          </cell>
        </row>
        <row r="9">
          <cell r="B9">
            <v>26.908333333333342</v>
          </cell>
          <cell r="C9">
            <v>34</v>
          </cell>
          <cell r="D9">
            <v>23</v>
          </cell>
          <cell r="E9">
            <v>80.583333333333329</v>
          </cell>
          <cell r="F9">
            <v>100</v>
          </cell>
          <cell r="G9">
            <v>46</v>
          </cell>
          <cell r="H9">
            <v>17.28</v>
          </cell>
          <cell r="J9">
            <v>36.72</v>
          </cell>
          <cell r="K9">
            <v>0</v>
          </cell>
        </row>
        <row r="10">
          <cell r="B10">
            <v>26.233333333333334</v>
          </cell>
          <cell r="C10">
            <v>32.799999999999997</v>
          </cell>
          <cell r="D10">
            <v>22.2</v>
          </cell>
          <cell r="E10">
            <v>84.875</v>
          </cell>
          <cell r="F10">
            <v>100</v>
          </cell>
          <cell r="G10">
            <v>54</v>
          </cell>
          <cell r="H10">
            <v>14.76</v>
          </cell>
          <cell r="J10">
            <v>33.119999999999997</v>
          </cell>
          <cell r="K10">
            <v>1.4</v>
          </cell>
        </row>
        <row r="11">
          <cell r="B11">
            <v>24.783333333333335</v>
          </cell>
          <cell r="C11">
            <v>31</v>
          </cell>
          <cell r="D11">
            <v>22.4</v>
          </cell>
          <cell r="E11">
            <v>88.958333333333329</v>
          </cell>
          <cell r="F11">
            <v>100</v>
          </cell>
          <cell r="G11">
            <v>58</v>
          </cell>
          <cell r="H11">
            <v>20.52</v>
          </cell>
          <cell r="J11">
            <v>48.6</v>
          </cell>
          <cell r="K11">
            <v>0.4</v>
          </cell>
        </row>
        <row r="12">
          <cell r="B12">
            <v>24.841666666666669</v>
          </cell>
          <cell r="C12">
            <v>32</v>
          </cell>
          <cell r="D12">
            <v>20.5</v>
          </cell>
          <cell r="E12">
            <v>77.25</v>
          </cell>
          <cell r="F12">
            <v>100</v>
          </cell>
          <cell r="G12">
            <v>40</v>
          </cell>
          <cell r="H12">
            <v>14.4</v>
          </cell>
          <cell r="J12">
            <v>32.04</v>
          </cell>
          <cell r="K12">
            <v>0</v>
          </cell>
        </row>
        <row r="13">
          <cell r="B13">
            <v>27.183333333333326</v>
          </cell>
          <cell r="C13">
            <v>35.1</v>
          </cell>
          <cell r="D13">
            <v>20.2</v>
          </cell>
          <cell r="E13">
            <v>59.875</v>
          </cell>
          <cell r="F13">
            <v>100</v>
          </cell>
          <cell r="G13">
            <v>29</v>
          </cell>
          <cell r="H13">
            <v>12.24</v>
          </cell>
          <cell r="J13">
            <v>29.880000000000003</v>
          </cell>
          <cell r="K13">
            <v>0</v>
          </cell>
        </row>
        <row r="14">
          <cell r="B14">
            <v>28.308333333333334</v>
          </cell>
          <cell r="C14">
            <v>35.5</v>
          </cell>
          <cell r="D14">
            <v>18.8</v>
          </cell>
          <cell r="E14">
            <v>52.875</v>
          </cell>
          <cell r="F14">
            <v>90</v>
          </cell>
          <cell r="G14">
            <v>34</v>
          </cell>
          <cell r="H14">
            <v>11.879999999999999</v>
          </cell>
          <cell r="J14">
            <v>28.44</v>
          </cell>
          <cell r="K14">
            <v>0</v>
          </cell>
        </row>
        <row r="15">
          <cell r="B15">
            <v>29.958333333333332</v>
          </cell>
          <cell r="C15">
            <v>38.6</v>
          </cell>
          <cell r="D15">
            <v>22.7</v>
          </cell>
          <cell r="E15">
            <v>54.416666666666664</v>
          </cell>
          <cell r="F15">
            <v>86</v>
          </cell>
          <cell r="G15">
            <v>26</v>
          </cell>
          <cell r="H15">
            <v>11.520000000000001</v>
          </cell>
          <cell r="J15">
            <v>32.4</v>
          </cell>
          <cell r="K15">
            <v>0</v>
          </cell>
        </row>
        <row r="16">
          <cell r="B16">
            <v>25.595833333333335</v>
          </cell>
          <cell r="C16">
            <v>32.200000000000003</v>
          </cell>
          <cell r="D16">
            <v>17.600000000000001</v>
          </cell>
          <cell r="E16">
            <v>56.75</v>
          </cell>
          <cell r="F16">
            <v>84</v>
          </cell>
          <cell r="G16">
            <v>30</v>
          </cell>
          <cell r="H16">
            <v>26.28</v>
          </cell>
          <cell r="J16">
            <v>52.2</v>
          </cell>
          <cell r="K16">
            <v>0.4</v>
          </cell>
        </row>
        <row r="17">
          <cell r="B17">
            <v>22.308333333333334</v>
          </cell>
          <cell r="C17">
            <v>30.7</v>
          </cell>
          <cell r="D17">
            <v>16.600000000000001</v>
          </cell>
          <cell r="E17">
            <v>48.666666666666664</v>
          </cell>
          <cell r="F17">
            <v>86</v>
          </cell>
          <cell r="G17">
            <v>19</v>
          </cell>
          <cell r="H17">
            <v>15.840000000000002</v>
          </cell>
          <cell r="J17">
            <v>35.28</v>
          </cell>
          <cell r="K17">
            <v>0.2</v>
          </cell>
        </row>
        <row r="18">
          <cell r="B18">
            <v>26.420833333333334</v>
          </cell>
          <cell r="C18">
            <v>34.4</v>
          </cell>
          <cell r="D18">
            <v>16.5</v>
          </cell>
          <cell r="E18">
            <v>33.416666666666664</v>
          </cell>
          <cell r="F18">
            <v>63</v>
          </cell>
          <cell r="G18">
            <v>18</v>
          </cell>
          <cell r="H18">
            <v>12.6</v>
          </cell>
          <cell r="J18">
            <v>33.840000000000003</v>
          </cell>
          <cell r="K18">
            <v>0</v>
          </cell>
        </row>
        <row r="19">
          <cell r="B19">
            <v>28.2</v>
          </cell>
          <cell r="C19">
            <v>36.6</v>
          </cell>
          <cell r="D19">
            <v>21</v>
          </cell>
          <cell r="E19">
            <v>50.5</v>
          </cell>
          <cell r="F19">
            <v>77</v>
          </cell>
          <cell r="G19">
            <v>27</v>
          </cell>
          <cell r="H19">
            <v>14.4</v>
          </cell>
          <cell r="J19">
            <v>31.319999999999997</v>
          </cell>
          <cell r="K19">
            <v>0</v>
          </cell>
        </row>
        <row r="20">
          <cell r="B20">
            <v>29.312500000000004</v>
          </cell>
          <cell r="C20">
            <v>36.700000000000003</v>
          </cell>
          <cell r="D20">
            <v>23.6</v>
          </cell>
          <cell r="E20">
            <v>60.791666666666664</v>
          </cell>
          <cell r="F20">
            <v>88</v>
          </cell>
          <cell r="G20">
            <v>36</v>
          </cell>
          <cell r="H20">
            <v>14.04</v>
          </cell>
          <cell r="J20">
            <v>33.840000000000003</v>
          </cell>
          <cell r="K20">
            <v>0</v>
          </cell>
        </row>
        <row r="21">
          <cell r="B21">
            <v>29.925000000000001</v>
          </cell>
          <cell r="C21">
            <v>37.799999999999997</v>
          </cell>
          <cell r="D21">
            <v>24.1</v>
          </cell>
          <cell r="E21">
            <v>59.625</v>
          </cell>
          <cell r="F21">
            <v>95</v>
          </cell>
          <cell r="G21">
            <v>33</v>
          </cell>
          <cell r="H21">
            <v>10.8</v>
          </cell>
          <cell r="J21">
            <v>25.56</v>
          </cell>
          <cell r="K21">
            <v>0</v>
          </cell>
        </row>
        <row r="22">
          <cell r="B22">
            <v>29.958333333333329</v>
          </cell>
          <cell r="C22">
            <v>38.299999999999997</v>
          </cell>
          <cell r="D22">
            <v>23.6</v>
          </cell>
          <cell r="E22">
            <v>60.166666666666664</v>
          </cell>
          <cell r="F22">
            <v>96</v>
          </cell>
          <cell r="G22">
            <v>24</v>
          </cell>
          <cell r="H22">
            <v>16.920000000000002</v>
          </cell>
          <cell r="J22">
            <v>38.159999999999997</v>
          </cell>
          <cell r="K22">
            <v>0</v>
          </cell>
        </row>
        <row r="23">
          <cell r="B23">
            <v>28.495833333333334</v>
          </cell>
          <cell r="C23">
            <v>37.4</v>
          </cell>
          <cell r="D23">
            <v>21.3</v>
          </cell>
          <cell r="E23">
            <v>62.625</v>
          </cell>
          <cell r="F23">
            <v>100</v>
          </cell>
          <cell r="G23">
            <v>30</v>
          </cell>
          <cell r="H23">
            <v>18</v>
          </cell>
          <cell r="J23">
            <v>39.96</v>
          </cell>
          <cell r="K23">
            <v>0</v>
          </cell>
        </row>
        <row r="24">
          <cell r="B24">
            <v>27.754166666666666</v>
          </cell>
          <cell r="C24">
            <v>35.9</v>
          </cell>
          <cell r="D24">
            <v>23.5</v>
          </cell>
          <cell r="E24">
            <v>71.708333333333329</v>
          </cell>
          <cell r="F24">
            <v>99</v>
          </cell>
          <cell r="G24">
            <v>40</v>
          </cell>
          <cell r="H24">
            <v>15.840000000000002</v>
          </cell>
          <cell r="J24">
            <v>41.4</v>
          </cell>
          <cell r="K24">
            <v>4.2</v>
          </cell>
        </row>
        <row r="25">
          <cell r="B25">
            <v>26.200000000000003</v>
          </cell>
          <cell r="C25">
            <v>33</v>
          </cell>
          <cell r="D25">
            <v>23.1</v>
          </cell>
          <cell r="E25">
            <v>89.958333333333329</v>
          </cell>
          <cell r="F25">
            <v>100</v>
          </cell>
          <cell r="G25">
            <v>54</v>
          </cell>
          <cell r="H25">
            <v>12.24</v>
          </cell>
          <cell r="J25">
            <v>27.36</v>
          </cell>
          <cell r="K25">
            <v>22.000000000000004</v>
          </cell>
        </row>
        <row r="26">
          <cell r="B26">
            <v>26.7</v>
          </cell>
          <cell r="C26">
            <v>33</v>
          </cell>
          <cell r="D26">
            <v>22.1</v>
          </cell>
          <cell r="E26">
            <v>82.125</v>
          </cell>
          <cell r="F26">
            <v>100</v>
          </cell>
          <cell r="G26">
            <v>51</v>
          </cell>
          <cell r="H26">
            <v>11.879999999999999</v>
          </cell>
          <cell r="J26">
            <v>25.56</v>
          </cell>
          <cell r="K26">
            <v>0.4</v>
          </cell>
        </row>
        <row r="27">
          <cell r="B27">
            <v>28.38695652173913</v>
          </cell>
          <cell r="C27">
            <v>34.799999999999997</v>
          </cell>
          <cell r="D27">
            <v>23.5</v>
          </cell>
          <cell r="E27">
            <v>72.956521739130437</v>
          </cell>
          <cell r="F27">
            <v>100</v>
          </cell>
          <cell r="G27">
            <v>41</v>
          </cell>
          <cell r="H27">
            <v>12.24</v>
          </cell>
          <cell r="J27">
            <v>27</v>
          </cell>
          <cell r="K27">
            <v>0</v>
          </cell>
        </row>
        <row r="28">
          <cell r="B28">
            <v>28.225000000000005</v>
          </cell>
          <cell r="C28">
            <v>34.9</v>
          </cell>
          <cell r="D28">
            <v>22.3</v>
          </cell>
          <cell r="E28">
            <v>59.916666666666664</v>
          </cell>
          <cell r="F28">
            <v>89</v>
          </cell>
          <cell r="G28">
            <v>33</v>
          </cell>
          <cell r="H28">
            <v>13.68</v>
          </cell>
          <cell r="J28">
            <v>32.04</v>
          </cell>
          <cell r="K28">
            <v>0</v>
          </cell>
        </row>
        <row r="29">
          <cell r="B29">
            <v>27.783333333333331</v>
          </cell>
          <cell r="C29">
            <v>34.5</v>
          </cell>
          <cell r="D29">
            <v>21.5</v>
          </cell>
          <cell r="E29">
            <v>52.125</v>
          </cell>
          <cell r="F29">
            <v>71</v>
          </cell>
          <cell r="G29">
            <v>34</v>
          </cell>
          <cell r="H29">
            <v>16.920000000000002</v>
          </cell>
          <cell r="J29">
            <v>33.480000000000004</v>
          </cell>
          <cell r="K29">
            <v>0</v>
          </cell>
        </row>
        <row r="30">
          <cell r="B30">
            <v>29.933333333333337</v>
          </cell>
          <cell r="C30">
            <v>38.200000000000003</v>
          </cell>
          <cell r="D30">
            <v>22.6</v>
          </cell>
          <cell r="E30">
            <v>50.208333333333336</v>
          </cell>
          <cell r="F30">
            <v>69</v>
          </cell>
          <cell r="G30">
            <v>32</v>
          </cell>
          <cell r="H30">
            <v>20.52</v>
          </cell>
          <cell r="J30">
            <v>39.24</v>
          </cell>
          <cell r="K30">
            <v>0</v>
          </cell>
        </row>
        <row r="31">
          <cell r="B31">
            <v>30.525000000000006</v>
          </cell>
          <cell r="C31">
            <v>37.1</v>
          </cell>
          <cell r="D31">
            <v>23.9</v>
          </cell>
          <cell r="E31">
            <v>60.666666666666664</v>
          </cell>
          <cell r="F31">
            <v>100</v>
          </cell>
          <cell r="G31">
            <v>38</v>
          </cell>
          <cell r="H31">
            <v>22.68</v>
          </cell>
          <cell r="J31">
            <v>42.480000000000004</v>
          </cell>
          <cell r="K31">
            <v>0</v>
          </cell>
        </row>
        <row r="32">
          <cell r="B32">
            <v>30.047826086956519</v>
          </cell>
          <cell r="C32">
            <v>36.9</v>
          </cell>
          <cell r="D32">
            <v>23.9</v>
          </cell>
          <cell r="E32">
            <v>65.217391304347828</v>
          </cell>
          <cell r="F32">
            <v>100</v>
          </cell>
          <cell r="G32">
            <v>38</v>
          </cell>
          <cell r="H32">
            <v>27.36</v>
          </cell>
          <cell r="J32">
            <v>47.519999999999996</v>
          </cell>
          <cell r="K32">
            <v>0</v>
          </cell>
        </row>
        <row r="33">
          <cell r="B33">
            <v>27.487499999999997</v>
          </cell>
          <cell r="C33">
            <v>37</v>
          </cell>
          <cell r="D33">
            <v>22</v>
          </cell>
          <cell r="E33">
            <v>80.958333333333329</v>
          </cell>
          <cell r="F33">
            <v>100</v>
          </cell>
          <cell r="G33">
            <v>44</v>
          </cell>
          <cell r="H33">
            <v>19.8</v>
          </cell>
          <cell r="J33">
            <v>50.04</v>
          </cell>
          <cell r="K33">
            <v>1.6</v>
          </cell>
        </row>
        <row r="34">
          <cell r="B34">
            <v>25.604166666666668</v>
          </cell>
          <cell r="C34">
            <v>34.5</v>
          </cell>
          <cell r="D34">
            <v>22.5</v>
          </cell>
          <cell r="E34">
            <v>90.916666666666671</v>
          </cell>
          <cell r="F34">
            <v>100</v>
          </cell>
          <cell r="G34">
            <v>54</v>
          </cell>
          <cell r="H34">
            <v>15.840000000000002</v>
          </cell>
          <cell r="J34">
            <v>42.12</v>
          </cell>
          <cell r="K34">
            <v>18.600000000000001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26.600000000000005</v>
          </cell>
          <cell r="C5">
            <v>31.7</v>
          </cell>
          <cell r="D5">
            <v>22.5</v>
          </cell>
          <cell r="E5">
            <v>55.625</v>
          </cell>
          <cell r="F5">
            <v>70</v>
          </cell>
          <cell r="G5">
            <v>43</v>
          </cell>
          <cell r="H5">
            <v>21.240000000000002</v>
          </cell>
          <cell r="J5">
            <v>41.76</v>
          </cell>
          <cell r="K5">
            <v>0</v>
          </cell>
        </row>
        <row r="6">
          <cell r="B6">
            <v>23.824999999999999</v>
          </cell>
          <cell r="C6">
            <v>27.6</v>
          </cell>
          <cell r="D6">
            <v>21.7</v>
          </cell>
          <cell r="E6">
            <v>83.222222222222229</v>
          </cell>
          <cell r="F6">
            <v>100</v>
          </cell>
          <cell r="G6">
            <v>61</v>
          </cell>
          <cell r="H6">
            <v>11.16</v>
          </cell>
          <cell r="J6">
            <v>30.6</v>
          </cell>
          <cell r="K6">
            <v>31.4</v>
          </cell>
        </row>
        <row r="7">
          <cell r="B7">
            <v>24.125000000000004</v>
          </cell>
          <cell r="C7">
            <v>29.6</v>
          </cell>
          <cell r="D7">
            <v>20.100000000000001</v>
          </cell>
          <cell r="E7">
            <v>71.916666666666671</v>
          </cell>
          <cell r="F7">
            <v>100</v>
          </cell>
          <cell r="G7">
            <v>59</v>
          </cell>
          <cell r="H7">
            <v>9.7200000000000006</v>
          </cell>
          <cell r="J7">
            <v>25.56</v>
          </cell>
          <cell r="K7">
            <v>7</v>
          </cell>
        </row>
        <row r="8">
          <cell r="B8">
            <v>25.212499999999995</v>
          </cell>
          <cell r="C8">
            <v>30.9</v>
          </cell>
          <cell r="D8">
            <v>21.8</v>
          </cell>
          <cell r="E8">
            <v>73.785714285714292</v>
          </cell>
          <cell r="F8">
            <v>92</v>
          </cell>
          <cell r="G8">
            <v>56</v>
          </cell>
          <cell r="H8">
            <v>14.04</v>
          </cell>
          <cell r="J8">
            <v>30.6</v>
          </cell>
          <cell r="K8">
            <v>0</v>
          </cell>
        </row>
        <row r="9">
          <cell r="B9">
            <v>25.649999999999995</v>
          </cell>
          <cell r="C9">
            <v>32</v>
          </cell>
          <cell r="D9">
            <v>21.6</v>
          </cell>
          <cell r="E9">
            <v>72.928571428571431</v>
          </cell>
          <cell r="F9">
            <v>95</v>
          </cell>
          <cell r="G9">
            <v>50</v>
          </cell>
          <cell r="H9">
            <v>13.32</v>
          </cell>
          <cell r="J9">
            <v>25.56</v>
          </cell>
          <cell r="K9">
            <v>0</v>
          </cell>
        </row>
        <row r="10">
          <cell r="B10">
            <v>25.675000000000008</v>
          </cell>
          <cell r="C10">
            <v>31.5</v>
          </cell>
          <cell r="D10">
            <v>22.7</v>
          </cell>
          <cell r="E10">
            <v>81.444444444444443</v>
          </cell>
          <cell r="F10">
            <v>100</v>
          </cell>
          <cell r="G10">
            <v>57</v>
          </cell>
          <cell r="H10">
            <v>12.24</v>
          </cell>
          <cell r="J10">
            <v>30.96</v>
          </cell>
          <cell r="K10">
            <v>0</v>
          </cell>
        </row>
        <row r="11">
          <cell r="B11">
            <v>24.608333333333334</v>
          </cell>
          <cell r="C11">
            <v>31.7</v>
          </cell>
          <cell r="D11">
            <v>21.5</v>
          </cell>
          <cell r="E11">
            <v>81.857142857142861</v>
          </cell>
          <cell r="F11">
            <v>100</v>
          </cell>
          <cell r="G11">
            <v>56</v>
          </cell>
          <cell r="H11">
            <v>19.440000000000001</v>
          </cell>
          <cell r="J11">
            <v>55.440000000000005</v>
          </cell>
          <cell r="K11">
            <v>3</v>
          </cell>
        </row>
        <row r="12">
          <cell r="B12">
            <v>24.6875</v>
          </cell>
          <cell r="C12">
            <v>31.5</v>
          </cell>
          <cell r="D12">
            <v>20.100000000000001</v>
          </cell>
          <cell r="E12">
            <v>74.099999999999994</v>
          </cell>
          <cell r="F12">
            <v>98</v>
          </cell>
          <cell r="G12">
            <v>45</v>
          </cell>
          <cell r="H12">
            <v>14.76</v>
          </cell>
          <cell r="J12">
            <v>33.840000000000003</v>
          </cell>
          <cell r="K12">
            <v>0</v>
          </cell>
        </row>
        <row r="13">
          <cell r="B13">
            <v>25.470833333333331</v>
          </cell>
          <cell r="C13">
            <v>33.299999999999997</v>
          </cell>
          <cell r="D13">
            <v>19.100000000000001</v>
          </cell>
          <cell r="E13">
            <v>65.565217391304344</v>
          </cell>
          <cell r="F13">
            <v>100</v>
          </cell>
          <cell r="G13">
            <v>28</v>
          </cell>
          <cell r="H13">
            <v>14.4</v>
          </cell>
          <cell r="J13">
            <v>24.12</v>
          </cell>
          <cell r="K13">
            <v>0</v>
          </cell>
        </row>
        <row r="14">
          <cell r="B14">
            <v>25.841666666666669</v>
          </cell>
          <cell r="C14">
            <v>32.6</v>
          </cell>
          <cell r="D14">
            <v>18.100000000000001</v>
          </cell>
          <cell r="E14">
            <v>65.75</v>
          </cell>
          <cell r="F14">
            <v>100</v>
          </cell>
          <cell r="G14">
            <v>41</v>
          </cell>
          <cell r="H14">
            <v>13.32</v>
          </cell>
          <cell r="J14">
            <v>31.680000000000003</v>
          </cell>
          <cell r="K14">
            <v>0</v>
          </cell>
        </row>
        <row r="15">
          <cell r="B15">
            <v>28.358333333333334</v>
          </cell>
          <cell r="C15">
            <v>36.5</v>
          </cell>
          <cell r="D15">
            <v>21.9</v>
          </cell>
          <cell r="E15">
            <v>58.583333333333336</v>
          </cell>
          <cell r="F15">
            <v>86</v>
          </cell>
          <cell r="G15">
            <v>27</v>
          </cell>
          <cell r="H15">
            <v>12.96</v>
          </cell>
          <cell r="J15">
            <v>29.880000000000003</v>
          </cell>
          <cell r="K15">
            <v>0</v>
          </cell>
        </row>
        <row r="16">
          <cell r="B16">
            <v>23.104166666666668</v>
          </cell>
          <cell r="C16">
            <v>30.5</v>
          </cell>
          <cell r="D16">
            <v>16.100000000000001</v>
          </cell>
          <cell r="E16">
            <v>69.208333333333329</v>
          </cell>
          <cell r="F16">
            <v>95</v>
          </cell>
          <cell r="G16">
            <v>38</v>
          </cell>
          <cell r="H16">
            <v>31.319999999999997</v>
          </cell>
          <cell r="J16">
            <v>51.480000000000004</v>
          </cell>
          <cell r="K16">
            <v>0.2</v>
          </cell>
        </row>
        <row r="17">
          <cell r="B17">
            <v>20.620833333333341</v>
          </cell>
          <cell r="C17">
            <v>28.8</v>
          </cell>
          <cell r="D17">
            <v>13</v>
          </cell>
          <cell r="E17">
            <v>52.583333333333336</v>
          </cell>
          <cell r="F17">
            <v>85</v>
          </cell>
          <cell r="G17">
            <v>23</v>
          </cell>
          <cell r="H17">
            <v>23.400000000000002</v>
          </cell>
          <cell r="J17">
            <v>41.04</v>
          </cell>
          <cell r="K17">
            <v>0</v>
          </cell>
        </row>
        <row r="18">
          <cell r="B18">
            <v>23.099999999999998</v>
          </cell>
          <cell r="C18">
            <v>32</v>
          </cell>
          <cell r="D18">
            <v>12.8</v>
          </cell>
          <cell r="E18">
            <v>49.708333333333336</v>
          </cell>
          <cell r="F18">
            <v>82</v>
          </cell>
          <cell r="G18">
            <v>24</v>
          </cell>
          <cell r="H18">
            <v>6.48</v>
          </cell>
          <cell r="J18">
            <v>25.2</v>
          </cell>
          <cell r="K18">
            <v>0</v>
          </cell>
        </row>
        <row r="19">
          <cell r="B19">
            <v>26.099999999999998</v>
          </cell>
          <cell r="C19">
            <v>34</v>
          </cell>
          <cell r="D19">
            <v>19.7</v>
          </cell>
          <cell r="E19">
            <v>55.666666666666664</v>
          </cell>
          <cell r="F19">
            <v>85</v>
          </cell>
          <cell r="G19">
            <v>32</v>
          </cell>
          <cell r="H19">
            <v>17.64</v>
          </cell>
          <cell r="J19">
            <v>34.92</v>
          </cell>
          <cell r="K19">
            <v>0</v>
          </cell>
        </row>
        <row r="20">
          <cell r="B20">
            <v>27.595833333333331</v>
          </cell>
          <cell r="C20">
            <v>34.6</v>
          </cell>
          <cell r="D20">
            <v>22.4</v>
          </cell>
          <cell r="E20">
            <v>62.5</v>
          </cell>
          <cell r="F20">
            <v>86</v>
          </cell>
          <cell r="G20">
            <v>37</v>
          </cell>
          <cell r="H20">
            <v>19.079999999999998</v>
          </cell>
          <cell r="J20">
            <v>35.64</v>
          </cell>
          <cell r="K20">
            <v>0</v>
          </cell>
        </row>
        <row r="21">
          <cell r="B21">
            <v>28.224999999999998</v>
          </cell>
          <cell r="C21">
            <v>35.4</v>
          </cell>
          <cell r="D21">
            <v>22.1</v>
          </cell>
          <cell r="E21">
            <v>61.958333333333336</v>
          </cell>
          <cell r="F21">
            <v>93</v>
          </cell>
          <cell r="G21">
            <v>30</v>
          </cell>
          <cell r="H21">
            <v>16.2</v>
          </cell>
          <cell r="J21">
            <v>36</v>
          </cell>
          <cell r="K21">
            <v>0</v>
          </cell>
        </row>
        <row r="22">
          <cell r="B22">
            <v>29.466666666666665</v>
          </cell>
          <cell r="C22">
            <v>36.9</v>
          </cell>
          <cell r="D22">
            <v>23.4</v>
          </cell>
          <cell r="E22">
            <v>54.583333333333336</v>
          </cell>
          <cell r="F22">
            <v>85</v>
          </cell>
          <cell r="G22">
            <v>25</v>
          </cell>
          <cell r="H22">
            <v>10.8</v>
          </cell>
          <cell r="J22">
            <v>29.880000000000003</v>
          </cell>
          <cell r="K22">
            <v>0</v>
          </cell>
        </row>
        <row r="23">
          <cell r="B23">
            <v>29.424999999999994</v>
          </cell>
          <cell r="C23">
            <v>37.1</v>
          </cell>
          <cell r="D23">
            <v>22.6</v>
          </cell>
          <cell r="E23">
            <v>56.625</v>
          </cell>
          <cell r="F23">
            <v>100</v>
          </cell>
          <cell r="G23">
            <v>23</v>
          </cell>
          <cell r="H23">
            <v>12.96</v>
          </cell>
          <cell r="J23">
            <v>33.480000000000004</v>
          </cell>
          <cell r="K23">
            <v>0</v>
          </cell>
        </row>
        <row r="24">
          <cell r="B24">
            <v>28.033333333333335</v>
          </cell>
          <cell r="C24">
            <v>37</v>
          </cell>
          <cell r="D24">
            <v>23.2</v>
          </cell>
          <cell r="E24">
            <v>63.173913043478258</v>
          </cell>
          <cell r="F24">
            <v>100</v>
          </cell>
          <cell r="G24">
            <v>33</v>
          </cell>
          <cell r="H24">
            <v>19.079999999999998</v>
          </cell>
          <cell r="J24">
            <v>47.16</v>
          </cell>
          <cell r="K24">
            <v>9</v>
          </cell>
        </row>
        <row r="25">
          <cell r="B25">
            <v>25.641666666666666</v>
          </cell>
          <cell r="C25">
            <v>32.700000000000003</v>
          </cell>
          <cell r="D25">
            <v>23</v>
          </cell>
          <cell r="E25">
            <v>77.166666666666671</v>
          </cell>
          <cell r="F25">
            <v>100</v>
          </cell>
          <cell r="G25">
            <v>55</v>
          </cell>
          <cell r="H25">
            <v>21.240000000000002</v>
          </cell>
          <cell r="J25">
            <v>42.12</v>
          </cell>
          <cell r="K25">
            <v>6.4</v>
          </cell>
        </row>
        <row r="26">
          <cell r="B26">
            <v>25.470833333333335</v>
          </cell>
          <cell r="C26">
            <v>31.6</v>
          </cell>
          <cell r="D26">
            <v>22</v>
          </cell>
          <cell r="E26">
            <v>69.285714285714292</v>
          </cell>
          <cell r="F26">
            <v>94</v>
          </cell>
          <cell r="G26">
            <v>52</v>
          </cell>
          <cell r="H26">
            <v>15.840000000000002</v>
          </cell>
          <cell r="J26">
            <v>27.36</v>
          </cell>
          <cell r="K26">
            <v>0.8</v>
          </cell>
        </row>
        <row r="27">
          <cell r="B27">
            <v>27.366666666666671</v>
          </cell>
          <cell r="C27">
            <v>33.200000000000003</v>
          </cell>
          <cell r="D27">
            <v>22.4</v>
          </cell>
          <cell r="E27">
            <v>70.333333333333329</v>
          </cell>
          <cell r="F27">
            <v>100</v>
          </cell>
          <cell r="G27">
            <v>39</v>
          </cell>
          <cell r="H27">
            <v>16.2</v>
          </cell>
          <cell r="J27">
            <v>33.119999999999997</v>
          </cell>
          <cell r="K27">
            <v>0</v>
          </cell>
        </row>
        <row r="28">
          <cell r="B28">
            <v>27.012499999999999</v>
          </cell>
          <cell r="C28">
            <v>33.6</v>
          </cell>
          <cell r="D28">
            <v>21.3</v>
          </cell>
          <cell r="E28">
            <v>59.291666666666664</v>
          </cell>
          <cell r="F28">
            <v>83</v>
          </cell>
          <cell r="G28">
            <v>35</v>
          </cell>
          <cell r="H28">
            <v>18.720000000000002</v>
          </cell>
          <cell r="J28">
            <v>42.84</v>
          </cell>
          <cell r="K28">
            <v>0</v>
          </cell>
        </row>
        <row r="29">
          <cell r="B29">
            <v>26.616666666666671</v>
          </cell>
          <cell r="C29">
            <v>33.200000000000003</v>
          </cell>
          <cell r="D29">
            <v>20.3</v>
          </cell>
          <cell r="E29">
            <v>52.291666666666664</v>
          </cell>
          <cell r="F29">
            <v>73</v>
          </cell>
          <cell r="G29">
            <v>29</v>
          </cell>
          <cell r="H29">
            <v>22.32</v>
          </cell>
          <cell r="J29">
            <v>37.800000000000004</v>
          </cell>
          <cell r="K29">
            <v>0</v>
          </cell>
        </row>
        <row r="30">
          <cell r="B30">
            <v>29.108333333333338</v>
          </cell>
          <cell r="C30">
            <v>37.799999999999997</v>
          </cell>
          <cell r="D30">
            <v>21.8</v>
          </cell>
          <cell r="E30">
            <v>46.916666666666664</v>
          </cell>
          <cell r="F30">
            <v>74</v>
          </cell>
          <cell r="G30">
            <v>26</v>
          </cell>
          <cell r="H30">
            <v>18</v>
          </cell>
          <cell r="J30">
            <v>38.880000000000003</v>
          </cell>
          <cell r="K30">
            <v>0</v>
          </cell>
        </row>
        <row r="31">
          <cell r="B31">
            <v>30.933333333333337</v>
          </cell>
          <cell r="C31">
            <v>36.9</v>
          </cell>
          <cell r="D31">
            <v>25.2</v>
          </cell>
          <cell r="E31">
            <v>53.958333333333336</v>
          </cell>
          <cell r="F31">
            <v>75</v>
          </cell>
          <cell r="G31">
            <v>33</v>
          </cell>
          <cell r="H31">
            <v>17.28</v>
          </cell>
          <cell r="J31">
            <v>57.960000000000008</v>
          </cell>
          <cell r="K31">
            <v>0</v>
          </cell>
        </row>
        <row r="32">
          <cell r="B32">
            <v>29.175000000000008</v>
          </cell>
          <cell r="C32">
            <v>35.9</v>
          </cell>
          <cell r="D32">
            <v>21</v>
          </cell>
          <cell r="E32">
            <v>62.826086956521742</v>
          </cell>
          <cell r="F32">
            <v>100</v>
          </cell>
          <cell r="G32">
            <v>37</v>
          </cell>
          <cell r="H32">
            <v>30.96</v>
          </cell>
          <cell r="J32">
            <v>53.64</v>
          </cell>
          <cell r="K32">
            <v>4.8</v>
          </cell>
        </row>
        <row r="33">
          <cell r="B33">
            <v>24.870833333333337</v>
          </cell>
          <cell r="C33">
            <v>34.5</v>
          </cell>
          <cell r="D33">
            <v>20.7</v>
          </cell>
          <cell r="E33">
            <v>79.083333333333329</v>
          </cell>
          <cell r="F33">
            <v>100</v>
          </cell>
          <cell r="G33">
            <v>53</v>
          </cell>
          <cell r="H33">
            <v>17.28</v>
          </cell>
          <cell r="J33">
            <v>48.6</v>
          </cell>
          <cell r="K33">
            <v>16</v>
          </cell>
        </row>
        <row r="34">
          <cell r="B34">
            <v>25.533333333333331</v>
          </cell>
          <cell r="C34">
            <v>29.9</v>
          </cell>
          <cell r="D34">
            <v>22.5</v>
          </cell>
          <cell r="E34">
            <v>76</v>
          </cell>
          <cell r="F34">
            <v>100</v>
          </cell>
          <cell r="G34">
            <v>66</v>
          </cell>
          <cell r="H34">
            <v>10.44</v>
          </cell>
          <cell r="J34">
            <v>16.920000000000002</v>
          </cell>
          <cell r="K34">
            <v>0.4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26.287499999999998</v>
          </cell>
          <cell r="C5">
            <v>32.200000000000003</v>
          </cell>
          <cell r="D5">
            <v>22.6</v>
          </cell>
          <cell r="E5">
            <v>57.333333333333336</v>
          </cell>
          <cell r="F5">
            <v>80</v>
          </cell>
          <cell r="G5">
            <v>29</v>
          </cell>
          <cell r="H5">
            <v>15.48</v>
          </cell>
          <cell r="J5">
            <v>42.12</v>
          </cell>
          <cell r="K5">
            <v>0</v>
          </cell>
        </row>
        <row r="6">
          <cell r="B6">
            <v>23.691666666666663</v>
          </cell>
          <cell r="C6">
            <v>27.5</v>
          </cell>
          <cell r="D6">
            <v>21.7</v>
          </cell>
          <cell r="E6">
            <v>84.583333333333329</v>
          </cell>
          <cell r="F6">
            <v>95</v>
          </cell>
          <cell r="G6">
            <v>66</v>
          </cell>
          <cell r="H6">
            <v>15.48</v>
          </cell>
          <cell r="J6">
            <v>52.92</v>
          </cell>
          <cell r="K6">
            <v>19.8</v>
          </cell>
        </row>
        <row r="7">
          <cell r="B7">
            <v>23.216666666666665</v>
          </cell>
          <cell r="C7">
            <v>28.5</v>
          </cell>
          <cell r="D7">
            <v>19.8</v>
          </cell>
          <cell r="E7">
            <v>84.125</v>
          </cell>
          <cell r="F7">
            <v>96</v>
          </cell>
          <cell r="G7">
            <v>62</v>
          </cell>
          <cell r="H7">
            <v>17.28</v>
          </cell>
          <cell r="J7">
            <v>36.72</v>
          </cell>
          <cell r="K7">
            <v>37.4</v>
          </cell>
        </row>
        <row r="8">
          <cell r="B8">
            <v>26.312499999999996</v>
          </cell>
          <cell r="C8">
            <v>32.9</v>
          </cell>
          <cell r="D8">
            <v>22.4</v>
          </cell>
          <cell r="E8">
            <v>74.25</v>
          </cell>
          <cell r="F8">
            <v>92</v>
          </cell>
          <cell r="G8">
            <v>42</v>
          </cell>
          <cell r="H8">
            <v>14.4</v>
          </cell>
          <cell r="J8">
            <v>28.8</v>
          </cell>
          <cell r="K8">
            <v>0.4</v>
          </cell>
        </row>
        <row r="9">
          <cell r="B9">
            <v>26.229166666666661</v>
          </cell>
          <cell r="C9">
            <v>32</v>
          </cell>
          <cell r="D9">
            <v>22.6</v>
          </cell>
          <cell r="E9">
            <v>76.375</v>
          </cell>
          <cell r="F9">
            <v>89</v>
          </cell>
          <cell r="G9">
            <v>55</v>
          </cell>
          <cell r="H9">
            <v>15.840000000000002</v>
          </cell>
          <cell r="J9">
            <v>32.04</v>
          </cell>
          <cell r="K9">
            <v>1.7999999999999998</v>
          </cell>
        </row>
        <row r="10">
          <cell r="B10">
            <v>26.558333333333334</v>
          </cell>
          <cell r="C10">
            <v>32.6</v>
          </cell>
          <cell r="D10">
            <v>23</v>
          </cell>
          <cell r="E10">
            <v>74.625</v>
          </cell>
          <cell r="F10">
            <v>94</v>
          </cell>
          <cell r="G10">
            <v>44</v>
          </cell>
          <cell r="H10">
            <v>17.64</v>
          </cell>
          <cell r="J10">
            <v>27.720000000000002</v>
          </cell>
          <cell r="K10">
            <v>1.2000000000000002</v>
          </cell>
        </row>
        <row r="11">
          <cell r="B11">
            <v>25.125000000000004</v>
          </cell>
          <cell r="C11">
            <v>31.6</v>
          </cell>
          <cell r="D11">
            <v>22.8</v>
          </cell>
          <cell r="E11">
            <v>80.708333333333329</v>
          </cell>
          <cell r="F11">
            <v>94</v>
          </cell>
          <cell r="G11">
            <v>54</v>
          </cell>
          <cell r="H11">
            <v>34.56</v>
          </cell>
          <cell r="J11">
            <v>80.64</v>
          </cell>
          <cell r="K11">
            <v>13.6</v>
          </cell>
        </row>
        <row r="12">
          <cell r="B12">
            <v>25.179166666666671</v>
          </cell>
          <cell r="C12">
            <v>30.3</v>
          </cell>
          <cell r="D12">
            <v>21.2</v>
          </cell>
          <cell r="E12">
            <v>71.125</v>
          </cell>
          <cell r="F12">
            <v>90</v>
          </cell>
          <cell r="G12">
            <v>47</v>
          </cell>
          <cell r="H12">
            <v>16.920000000000002</v>
          </cell>
          <cell r="J12">
            <v>28.08</v>
          </cell>
          <cell r="K12">
            <v>0</v>
          </cell>
        </row>
        <row r="13">
          <cell r="B13">
            <v>26.591666666666665</v>
          </cell>
          <cell r="C13">
            <v>33.6</v>
          </cell>
          <cell r="D13">
            <v>20.6</v>
          </cell>
          <cell r="E13">
            <v>60.208333333333336</v>
          </cell>
          <cell r="F13">
            <v>87</v>
          </cell>
          <cell r="G13">
            <v>30</v>
          </cell>
          <cell r="H13">
            <v>15.48</v>
          </cell>
          <cell r="J13">
            <v>25.92</v>
          </cell>
          <cell r="K13">
            <v>0</v>
          </cell>
        </row>
        <row r="14">
          <cell r="B14">
            <v>27.470833333333331</v>
          </cell>
          <cell r="C14">
            <v>33.299999999999997</v>
          </cell>
          <cell r="D14">
            <v>22.2</v>
          </cell>
          <cell r="E14">
            <v>59.833333333333336</v>
          </cell>
          <cell r="F14">
            <v>84</v>
          </cell>
          <cell r="G14">
            <v>41</v>
          </cell>
          <cell r="H14">
            <v>12.96</v>
          </cell>
          <cell r="J14">
            <v>30.96</v>
          </cell>
          <cell r="K14">
            <v>0</v>
          </cell>
        </row>
        <row r="15">
          <cell r="B15">
            <v>28.891666666666669</v>
          </cell>
          <cell r="C15">
            <v>36</v>
          </cell>
          <cell r="D15">
            <v>23</v>
          </cell>
          <cell r="E15">
            <v>53.916666666666664</v>
          </cell>
          <cell r="F15">
            <v>74</v>
          </cell>
          <cell r="G15">
            <v>31</v>
          </cell>
          <cell r="H15">
            <v>12.24</v>
          </cell>
          <cell r="J15">
            <v>30.6</v>
          </cell>
          <cell r="K15">
            <v>0</v>
          </cell>
        </row>
        <row r="16">
          <cell r="B16">
            <v>26.529166666666665</v>
          </cell>
          <cell r="C16">
            <v>32.4</v>
          </cell>
          <cell r="D16">
            <v>17.8</v>
          </cell>
          <cell r="E16">
            <v>56.875</v>
          </cell>
          <cell r="F16">
            <v>85</v>
          </cell>
          <cell r="G16">
            <v>28</v>
          </cell>
          <cell r="H16">
            <v>27.720000000000002</v>
          </cell>
          <cell r="J16">
            <v>55.800000000000004</v>
          </cell>
          <cell r="K16">
            <v>0.4</v>
          </cell>
        </row>
        <row r="17">
          <cell r="B17">
            <v>21.833333333333332</v>
          </cell>
          <cell r="C17">
            <v>30.2</v>
          </cell>
          <cell r="D17">
            <v>16.5</v>
          </cell>
          <cell r="E17">
            <v>51.291666666666664</v>
          </cell>
          <cell r="F17">
            <v>88</v>
          </cell>
          <cell r="G17">
            <v>18</v>
          </cell>
          <cell r="H17">
            <v>22.68</v>
          </cell>
          <cell r="J17">
            <v>39.24</v>
          </cell>
          <cell r="K17">
            <v>0</v>
          </cell>
        </row>
        <row r="18">
          <cell r="B18">
            <v>24.974999999999998</v>
          </cell>
          <cell r="C18">
            <v>33.1</v>
          </cell>
          <cell r="D18">
            <v>18.2</v>
          </cell>
          <cell r="E18">
            <v>42.125</v>
          </cell>
          <cell r="F18">
            <v>62</v>
          </cell>
          <cell r="G18">
            <v>23</v>
          </cell>
          <cell r="H18">
            <v>12.24</v>
          </cell>
          <cell r="J18">
            <v>24.48</v>
          </cell>
          <cell r="K18">
            <v>0</v>
          </cell>
        </row>
        <row r="19">
          <cell r="B19">
            <v>27.391666666666666</v>
          </cell>
          <cell r="C19">
            <v>34.5</v>
          </cell>
          <cell r="D19">
            <v>21.5</v>
          </cell>
          <cell r="E19">
            <v>56.083333333333336</v>
          </cell>
          <cell r="F19">
            <v>73</v>
          </cell>
          <cell r="G19">
            <v>31</v>
          </cell>
          <cell r="H19">
            <v>14.04</v>
          </cell>
          <cell r="J19">
            <v>28.8</v>
          </cell>
          <cell r="K19">
            <v>0</v>
          </cell>
        </row>
        <row r="20">
          <cell r="B20">
            <v>28.570833333333336</v>
          </cell>
          <cell r="C20">
            <v>34.6</v>
          </cell>
          <cell r="D20">
            <v>23.1</v>
          </cell>
          <cell r="E20">
            <v>61.083333333333336</v>
          </cell>
          <cell r="F20">
            <v>85</v>
          </cell>
          <cell r="G20">
            <v>38</v>
          </cell>
          <cell r="H20">
            <v>12.96</v>
          </cell>
          <cell r="J20">
            <v>30.96</v>
          </cell>
          <cell r="K20">
            <v>0</v>
          </cell>
        </row>
        <row r="21">
          <cell r="B21">
            <v>28.725000000000005</v>
          </cell>
          <cell r="C21">
            <v>35.6</v>
          </cell>
          <cell r="D21">
            <v>23.1</v>
          </cell>
          <cell r="E21">
            <v>61.541666666666664</v>
          </cell>
          <cell r="F21">
            <v>85</v>
          </cell>
          <cell r="G21">
            <v>34</v>
          </cell>
          <cell r="H21">
            <v>15.48</v>
          </cell>
          <cell r="J21">
            <v>33.119999999999997</v>
          </cell>
          <cell r="K21">
            <v>0</v>
          </cell>
        </row>
        <row r="22">
          <cell r="B22">
            <v>29.791666666666668</v>
          </cell>
          <cell r="C22">
            <v>37.299999999999997</v>
          </cell>
          <cell r="D22">
            <v>24</v>
          </cell>
          <cell r="E22">
            <v>52</v>
          </cell>
          <cell r="F22">
            <v>75</v>
          </cell>
          <cell r="G22">
            <v>20</v>
          </cell>
          <cell r="H22">
            <v>11.879999999999999</v>
          </cell>
          <cell r="J22">
            <v>26.64</v>
          </cell>
          <cell r="K22">
            <v>0</v>
          </cell>
        </row>
        <row r="23">
          <cell r="B23">
            <v>29.862499999999997</v>
          </cell>
          <cell r="C23">
            <v>36.5</v>
          </cell>
          <cell r="D23">
            <v>23.9</v>
          </cell>
          <cell r="E23">
            <v>50.416666666666664</v>
          </cell>
          <cell r="F23">
            <v>77</v>
          </cell>
          <cell r="G23">
            <v>26</v>
          </cell>
          <cell r="H23">
            <v>11.16</v>
          </cell>
          <cell r="J23">
            <v>28.44</v>
          </cell>
          <cell r="K23">
            <v>0</v>
          </cell>
        </row>
        <row r="24">
          <cell r="B24">
            <v>29.679166666666671</v>
          </cell>
          <cell r="C24">
            <v>36.4</v>
          </cell>
          <cell r="D24">
            <v>24.1</v>
          </cell>
          <cell r="E24">
            <v>55.916666666666664</v>
          </cell>
          <cell r="F24">
            <v>85</v>
          </cell>
          <cell r="G24">
            <v>36</v>
          </cell>
          <cell r="H24">
            <v>11.879999999999999</v>
          </cell>
          <cell r="J24">
            <v>30.96</v>
          </cell>
          <cell r="K24">
            <v>1.6</v>
          </cell>
        </row>
        <row r="25">
          <cell r="B25">
            <v>26.712499999999995</v>
          </cell>
          <cell r="C25">
            <v>29.9</v>
          </cell>
          <cell r="D25">
            <v>23.7</v>
          </cell>
          <cell r="E25">
            <v>74.25</v>
          </cell>
          <cell r="F25">
            <v>87</v>
          </cell>
          <cell r="G25">
            <v>61</v>
          </cell>
          <cell r="H25">
            <v>13.68</v>
          </cell>
          <cell r="J25">
            <v>26.64</v>
          </cell>
          <cell r="K25">
            <v>0</v>
          </cell>
        </row>
        <row r="26">
          <cell r="B26">
            <v>26.429166666666671</v>
          </cell>
          <cell r="C26">
            <v>32.4</v>
          </cell>
          <cell r="D26">
            <v>22.1</v>
          </cell>
          <cell r="E26">
            <v>75.375</v>
          </cell>
          <cell r="F26">
            <v>95</v>
          </cell>
          <cell r="G26">
            <v>51</v>
          </cell>
          <cell r="H26">
            <v>12.6</v>
          </cell>
          <cell r="J26">
            <v>33.840000000000003</v>
          </cell>
          <cell r="K26">
            <v>11.200000000000001</v>
          </cell>
        </row>
        <row r="27">
          <cell r="B27">
            <v>28.362499999999997</v>
          </cell>
          <cell r="C27">
            <v>34.200000000000003</v>
          </cell>
          <cell r="D27">
            <v>23.5</v>
          </cell>
          <cell r="E27">
            <v>62.25</v>
          </cell>
          <cell r="F27">
            <v>80</v>
          </cell>
          <cell r="G27">
            <v>37</v>
          </cell>
          <cell r="H27">
            <v>11.16</v>
          </cell>
          <cell r="J27">
            <v>25.56</v>
          </cell>
          <cell r="K27">
            <v>0</v>
          </cell>
        </row>
        <row r="28">
          <cell r="B28">
            <v>28.141666666666666</v>
          </cell>
          <cell r="C28">
            <v>34.799999999999997</v>
          </cell>
          <cell r="D28">
            <v>21.5</v>
          </cell>
          <cell r="E28">
            <v>52.166666666666664</v>
          </cell>
          <cell r="F28">
            <v>73</v>
          </cell>
          <cell r="G28">
            <v>29</v>
          </cell>
          <cell r="H28">
            <v>16.2</v>
          </cell>
          <cell r="J28">
            <v>37.080000000000005</v>
          </cell>
          <cell r="K28">
            <v>0</v>
          </cell>
        </row>
        <row r="29">
          <cell r="B29">
            <v>27.941666666666666</v>
          </cell>
          <cell r="C29">
            <v>34.700000000000003</v>
          </cell>
          <cell r="D29">
            <v>21</v>
          </cell>
          <cell r="E29">
            <v>45.791666666666664</v>
          </cell>
          <cell r="F29">
            <v>68</v>
          </cell>
          <cell r="G29">
            <v>24</v>
          </cell>
          <cell r="H29">
            <v>15.48</v>
          </cell>
          <cell r="J29">
            <v>34.56</v>
          </cell>
          <cell r="K29">
            <v>0</v>
          </cell>
        </row>
        <row r="30">
          <cell r="B30">
            <v>30.158333333333331</v>
          </cell>
          <cell r="C30">
            <v>37.200000000000003</v>
          </cell>
          <cell r="D30">
            <v>23.3</v>
          </cell>
          <cell r="E30">
            <v>43.083333333333336</v>
          </cell>
          <cell r="F30">
            <v>57</v>
          </cell>
          <cell r="G30">
            <v>31</v>
          </cell>
          <cell r="H30">
            <v>20.52</v>
          </cell>
          <cell r="J30">
            <v>41.04</v>
          </cell>
          <cell r="K30">
            <v>0</v>
          </cell>
        </row>
        <row r="31">
          <cell r="B31">
            <v>30.666666666666668</v>
          </cell>
          <cell r="C31">
            <v>36.6</v>
          </cell>
          <cell r="D31">
            <v>26</v>
          </cell>
          <cell r="E31">
            <v>53.875</v>
          </cell>
          <cell r="F31">
            <v>68</v>
          </cell>
          <cell r="G31">
            <v>29</v>
          </cell>
          <cell r="H31">
            <v>25.92</v>
          </cell>
          <cell r="J31">
            <v>54.36</v>
          </cell>
          <cell r="K31">
            <v>0</v>
          </cell>
        </row>
        <row r="32">
          <cell r="B32">
            <v>30.383333333333336</v>
          </cell>
          <cell r="C32">
            <v>36.299999999999997</v>
          </cell>
          <cell r="D32">
            <v>25</v>
          </cell>
          <cell r="E32">
            <v>57.166666666666664</v>
          </cell>
          <cell r="F32">
            <v>79</v>
          </cell>
          <cell r="G32">
            <v>34</v>
          </cell>
          <cell r="H32">
            <v>24.12</v>
          </cell>
          <cell r="J32">
            <v>53.64</v>
          </cell>
          <cell r="K32">
            <v>0</v>
          </cell>
        </row>
        <row r="33">
          <cell r="B33">
            <v>26.858333333333334</v>
          </cell>
          <cell r="C33">
            <v>36.6</v>
          </cell>
          <cell r="D33">
            <v>22.1</v>
          </cell>
          <cell r="E33">
            <v>74.291666666666671</v>
          </cell>
          <cell r="F33">
            <v>93</v>
          </cell>
          <cell r="G33">
            <v>39</v>
          </cell>
          <cell r="H33">
            <v>32.4</v>
          </cell>
          <cell r="J33">
            <v>66.600000000000009</v>
          </cell>
          <cell r="K33">
            <v>1.8</v>
          </cell>
        </row>
        <row r="34">
          <cell r="B34">
            <v>26.708333333333332</v>
          </cell>
          <cell r="C34">
            <v>34.299999999999997</v>
          </cell>
          <cell r="D34">
            <v>22.7</v>
          </cell>
          <cell r="E34">
            <v>74.458333333333329</v>
          </cell>
          <cell r="F34">
            <v>93</v>
          </cell>
          <cell r="G34">
            <v>43</v>
          </cell>
          <cell r="H34">
            <v>7.5600000000000005</v>
          </cell>
          <cell r="J34">
            <v>17.28</v>
          </cell>
          <cell r="K34">
            <v>0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25.05</v>
          </cell>
          <cell r="C5">
            <v>31.6</v>
          </cell>
          <cell r="D5">
            <v>21.4</v>
          </cell>
          <cell r="E5">
            <v>66.315789473684205</v>
          </cell>
          <cell r="F5">
            <v>98</v>
          </cell>
          <cell r="G5">
            <v>43</v>
          </cell>
          <cell r="H5">
            <v>23.400000000000002</v>
          </cell>
          <cell r="J5">
            <v>62.28</v>
          </cell>
          <cell r="K5">
            <v>24.799999999999997</v>
          </cell>
        </row>
        <row r="6">
          <cell r="B6">
            <v>25.304166666666664</v>
          </cell>
          <cell r="C6">
            <v>31.1</v>
          </cell>
          <cell r="D6">
            <v>21.9</v>
          </cell>
          <cell r="E6">
            <v>66.916666666666671</v>
          </cell>
          <cell r="F6">
            <v>88</v>
          </cell>
          <cell r="G6">
            <v>55</v>
          </cell>
          <cell r="H6">
            <v>13.68</v>
          </cell>
          <cell r="J6">
            <v>30.240000000000002</v>
          </cell>
          <cell r="K6">
            <v>0.8</v>
          </cell>
        </row>
        <row r="7">
          <cell r="B7">
            <v>23.512499999999992</v>
          </cell>
          <cell r="C7">
            <v>26.9</v>
          </cell>
          <cell r="D7">
            <v>21.2</v>
          </cell>
          <cell r="E7">
            <v>76.8</v>
          </cell>
          <cell r="F7">
            <v>85</v>
          </cell>
          <cell r="G7">
            <v>66</v>
          </cell>
          <cell r="H7">
            <v>10.08</v>
          </cell>
          <cell r="J7">
            <v>24.12</v>
          </cell>
          <cell r="K7">
            <v>166</v>
          </cell>
        </row>
        <row r="8">
          <cell r="B8">
            <v>25.662500000000005</v>
          </cell>
          <cell r="C8">
            <v>33</v>
          </cell>
          <cell r="D8">
            <v>20.7</v>
          </cell>
          <cell r="E8">
            <v>58.666666666666664</v>
          </cell>
          <cell r="F8">
            <v>99</v>
          </cell>
          <cell r="G8">
            <v>42</v>
          </cell>
          <cell r="H8">
            <v>10.08</v>
          </cell>
          <cell r="J8">
            <v>20.88</v>
          </cell>
          <cell r="K8">
            <v>0.2</v>
          </cell>
        </row>
        <row r="9">
          <cell r="B9">
            <v>27.4375</v>
          </cell>
          <cell r="C9">
            <v>35.5</v>
          </cell>
          <cell r="D9">
            <v>22.7</v>
          </cell>
          <cell r="E9">
            <v>66.888888888888886</v>
          </cell>
          <cell r="F9">
            <v>94</v>
          </cell>
          <cell r="G9">
            <v>36</v>
          </cell>
          <cell r="H9">
            <v>14.4</v>
          </cell>
          <cell r="J9">
            <v>44.28</v>
          </cell>
          <cell r="K9">
            <v>66</v>
          </cell>
        </row>
        <row r="10">
          <cell r="B10">
            <v>26.416666666666668</v>
          </cell>
          <cell r="C10">
            <v>32.299999999999997</v>
          </cell>
          <cell r="D10">
            <v>22.8</v>
          </cell>
          <cell r="E10">
            <v>61.454545454545453</v>
          </cell>
          <cell r="F10">
            <v>76</v>
          </cell>
          <cell r="G10">
            <v>50</v>
          </cell>
          <cell r="H10">
            <v>11.520000000000001</v>
          </cell>
          <cell r="J10">
            <v>24.12</v>
          </cell>
          <cell r="K10">
            <v>1</v>
          </cell>
        </row>
        <row r="11">
          <cell r="B11">
            <v>25.370833333333334</v>
          </cell>
          <cell r="C11">
            <v>29.4</v>
          </cell>
          <cell r="D11">
            <v>23</v>
          </cell>
          <cell r="E11">
            <v>77.769230769230774</v>
          </cell>
          <cell r="F11">
            <v>94</v>
          </cell>
          <cell r="G11">
            <v>63</v>
          </cell>
          <cell r="H11">
            <v>20.52</v>
          </cell>
          <cell r="J11">
            <v>56.16</v>
          </cell>
          <cell r="K11">
            <v>6.8</v>
          </cell>
        </row>
        <row r="12">
          <cell r="B12">
            <v>25.787499999999998</v>
          </cell>
          <cell r="C12">
            <v>31.1</v>
          </cell>
          <cell r="D12">
            <v>21.9</v>
          </cell>
          <cell r="E12">
            <v>65.2</v>
          </cell>
          <cell r="F12">
            <v>97</v>
          </cell>
          <cell r="G12">
            <v>41</v>
          </cell>
          <cell r="H12">
            <v>9.3600000000000012</v>
          </cell>
          <cell r="J12">
            <v>26.64</v>
          </cell>
          <cell r="K12">
            <v>0</v>
          </cell>
        </row>
        <row r="13">
          <cell r="B13">
            <v>26.545833333333334</v>
          </cell>
          <cell r="C13">
            <v>33.299999999999997</v>
          </cell>
          <cell r="D13">
            <v>19.8</v>
          </cell>
          <cell r="E13">
            <v>54.80952380952381</v>
          </cell>
          <cell r="F13">
            <v>94</v>
          </cell>
          <cell r="G13">
            <v>25</v>
          </cell>
          <cell r="H13">
            <v>8.2799999999999994</v>
          </cell>
          <cell r="J13">
            <v>19.079999999999998</v>
          </cell>
          <cell r="K13">
            <v>0</v>
          </cell>
        </row>
        <row r="14">
          <cell r="B14">
            <v>27.108333333333334</v>
          </cell>
          <cell r="C14">
            <v>35</v>
          </cell>
          <cell r="D14">
            <v>18.7</v>
          </cell>
          <cell r="E14">
            <v>56.125</v>
          </cell>
          <cell r="F14">
            <v>96</v>
          </cell>
          <cell r="G14">
            <v>26</v>
          </cell>
          <cell r="H14">
            <v>9.3600000000000012</v>
          </cell>
          <cell r="J14">
            <v>23.759999999999998</v>
          </cell>
          <cell r="K14">
            <v>0</v>
          </cell>
        </row>
        <row r="15">
          <cell r="B15">
            <v>29.620833333333337</v>
          </cell>
          <cell r="C15">
            <v>36.799999999999997</v>
          </cell>
          <cell r="D15">
            <v>22.8</v>
          </cell>
          <cell r="E15">
            <v>53.375</v>
          </cell>
          <cell r="F15">
            <v>89</v>
          </cell>
          <cell r="G15">
            <v>26</v>
          </cell>
          <cell r="H15">
            <v>9.7200000000000006</v>
          </cell>
          <cell r="J15">
            <v>20.16</v>
          </cell>
          <cell r="K15">
            <v>0</v>
          </cell>
        </row>
        <row r="16">
          <cell r="B16">
            <v>25.679166666666671</v>
          </cell>
          <cell r="C16">
            <v>31.2</v>
          </cell>
          <cell r="D16">
            <v>19.100000000000001</v>
          </cell>
          <cell r="E16">
            <v>56.916666666666664</v>
          </cell>
          <cell r="F16">
            <v>81</v>
          </cell>
          <cell r="G16">
            <v>31</v>
          </cell>
          <cell r="H16">
            <v>13.32</v>
          </cell>
          <cell r="J16">
            <v>39.96</v>
          </cell>
          <cell r="K16">
            <v>0</v>
          </cell>
        </row>
        <row r="17">
          <cell r="B17">
            <v>22.295833333333331</v>
          </cell>
          <cell r="C17">
            <v>31</v>
          </cell>
          <cell r="D17">
            <v>15.6</v>
          </cell>
          <cell r="E17">
            <v>53.958333333333336</v>
          </cell>
          <cell r="F17">
            <v>89</v>
          </cell>
          <cell r="G17">
            <v>18</v>
          </cell>
          <cell r="H17">
            <v>10.8</v>
          </cell>
          <cell r="J17">
            <v>29.52</v>
          </cell>
          <cell r="K17">
            <v>2.4000000000000004</v>
          </cell>
        </row>
        <row r="18">
          <cell r="B18">
            <v>23.870833333333337</v>
          </cell>
          <cell r="C18">
            <v>33</v>
          </cell>
          <cell r="D18">
            <v>13.7</v>
          </cell>
          <cell r="E18">
            <v>44.434782608695649</v>
          </cell>
          <cell r="F18">
            <v>89</v>
          </cell>
          <cell r="G18">
            <v>16</v>
          </cell>
          <cell r="H18">
            <v>7.9200000000000008</v>
          </cell>
          <cell r="J18">
            <v>19.079999999999998</v>
          </cell>
          <cell r="K18">
            <v>0</v>
          </cell>
        </row>
        <row r="19">
          <cell r="B19">
            <v>26.508333333333329</v>
          </cell>
          <cell r="C19">
            <v>36.200000000000003</v>
          </cell>
          <cell r="D19">
            <v>15.8</v>
          </cell>
          <cell r="F19">
            <v>85</v>
          </cell>
          <cell r="G19">
            <v>23</v>
          </cell>
          <cell r="H19">
            <v>12.6</v>
          </cell>
          <cell r="J19">
            <v>25.2</v>
          </cell>
          <cell r="K19">
            <v>0</v>
          </cell>
        </row>
        <row r="20">
          <cell r="B20">
            <v>29.391666666666666</v>
          </cell>
          <cell r="C20">
            <v>34.9</v>
          </cell>
          <cell r="D20">
            <v>24.5</v>
          </cell>
          <cell r="E20">
            <v>55.333333333333336</v>
          </cell>
          <cell r="F20">
            <v>73</v>
          </cell>
          <cell r="G20">
            <v>36</v>
          </cell>
          <cell r="H20">
            <v>14.04</v>
          </cell>
          <cell r="J20">
            <v>28.8</v>
          </cell>
          <cell r="K20">
            <v>0</v>
          </cell>
        </row>
        <row r="21">
          <cell r="B21">
            <v>29.716666666666669</v>
          </cell>
          <cell r="C21">
            <v>35.6</v>
          </cell>
          <cell r="D21">
            <v>25.2</v>
          </cell>
          <cell r="E21">
            <v>57.958333333333336</v>
          </cell>
          <cell r="F21">
            <v>78</v>
          </cell>
          <cell r="G21">
            <v>36</v>
          </cell>
          <cell r="H21">
            <v>11.520000000000001</v>
          </cell>
          <cell r="J21">
            <v>23.400000000000002</v>
          </cell>
          <cell r="K21">
            <v>0</v>
          </cell>
        </row>
        <row r="22">
          <cell r="B22">
            <v>28.704166666666666</v>
          </cell>
          <cell r="C22">
            <v>34.4</v>
          </cell>
          <cell r="D22">
            <v>24.3</v>
          </cell>
          <cell r="E22">
            <v>59.5</v>
          </cell>
          <cell r="F22">
            <v>78</v>
          </cell>
          <cell r="G22">
            <v>39</v>
          </cell>
          <cell r="H22">
            <v>13.32</v>
          </cell>
          <cell r="J22">
            <v>32.76</v>
          </cell>
          <cell r="K22">
            <v>0</v>
          </cell>
        </row>
        <row r="23">
          <cell r="B23">
            <v>27.091666666666669</v>
          </cell>
          <cell r="C23">
            <v>34</v>
          </cell>
          <cell r="D23">
            <v>22.6</v>
          </cell>
          <cell r="E23">
            <v>65.75</v>
          </cell>
          <cell r="F23">
            <v>88</v>
          </cell>
          <cell r="G23">
            <v>42</v>
          </cell>
          <cell r="H23">
            <v>12.24</v>
          </cell>
          <cell r="J23">
            <v>27</v>
          </cell>
          <cell r="K23">
            <v>0</v>
          </cell>
        </row>
        <row r="24">
          <cell r="B24">
            <v>27.191666666666659</v>
          </cell>
          <cell r="C24">
            <v>33.6</v>
          </cell>
          <cell r="D24">
            <v>23.5</v>
          </cell>
          <cell r="E24">
            <v>69.86363636363636</v>
          </cell>
          <cell r="F24">
            <v>94</v>
          </cell>
          <cell r="G24">
            <v>43</v>
          </cell>
          <cell r="H24">
            <v>11.879999999999999</v>
          </cell>
          <cell r="J24">
            <v>31.680000000000003</v>
          </cell>
          <cell r="K24">
            <v>0</v>
          </cell>
        </row>
        <row r="25">
          <cell r="B25">
            <v>27.9375</v>
          </cell>
          <cell r="C25">
            <v>33.9</v>
          </cell>
          <cell r="D25">
            <v>23.7</v>
          </cell>
          <cell r="E25">
            <v>64.8</v>
          </cell>
          <cell r="F25">
            <v>89</v>
          </cell>
          <cell r="G25">
            <v>40</v>
          </cell>
          <cell r="H25">
            <v>8.2799999999999994</v>
          </cell>
          <cell r="J25">
            <v>20.16</v>
          </cell>
          <cell r="K25">
            <v>0</v>
          </cell>
        </row>
        <row r="26">
          <cell r="B26">
            <v>28</v>
          </cell>
          <cell r="C26">
            <v>34.5</v>
          </cell>
          <cell r="D26">
            <v>24</v>
          </cell>
          <cell r="E26">
            <v>70.523809523809518</v>
          </cell>
          <cell r="F26">
            <v>100</v>
          </cell>
          <cell r="G26">
            <v>41</v>
          </cell>
          <cell r="H26">
            <v>14.76</v>
          </cell>
          <cell r="J26">
            <v>32.04</v>
          </cell>
          <cell r="K26">
            <v>3</v>
          </cell>
        </row>
        <row r="27">
          <cell r="B27">
            <v>28.887499999999992</v>
          </cell>
          <cell r="C27">
            <v>36.6</v>
          </cell>
          <cell r="D27">
            <v>23.9</v>
          </cell>
          <cell r="E27">
            <v>56.8125</v>
          </cell>
          <cell r="F27">
            <v>97</v>
          </cell>
          <cell r="G27">
            <v>31</v>
          </cell>
          <cell r="H27">
            <v>14.4</v>
          </cell>
          <cell r="J27">
            <v>38.880000000000003</v>
          </cell>
          <cell r="K27">
            <v>0</v>
          </cell>
        </row>
        <row r="28">
          <cell r="B28">
            <v>29.525000000000002</v>
          </cell>
          <cell r="C28">
            <v>36.4</v>
          </cell>
          <cell r="D28">
            <v>23.3</v>
          </cell>
          <cell r="E28">
            <v>55.18181818181818</v>
          </cell>
          <cell r="F28">
            <v>92</v>
          </cell>
          <cell r="G28">
            <v>29</v>
          </cell>
          <cell r="H28">
            <v>12.6</v>
          </cell>
          <cell r="J28">
            <v>29.52</v>
          </cell>
          <cell r="K28">
            <v>0</v>
          </cell>
        </row>
        <row r="29">
          <cell r="B29">
            <v>29.987500000000008</v>
          </cell>
          <cell r="C29">
            <v>36.200000000000003</v>
          </cell>
          <cell r="D29">
            <v>23.8</v>
          </cell>
          <cell r="E29">
            <v>43.125</v>
          </cell>
          <cell r="F29">
            <v>61</v>
          </cell>
          <cell r="G29">
            <v>27</v>
          </cell>
          <cell r="H29">
            <v>15.840000000000002</v>
          </cell>
          <cell r="J29">
            <v>30.96</v>
          </cell>
          <cell r="K29">
            <v>0</v>
          </cell>
        </row>
        <row r="30">
          <cell r="B30">
            <v>29.833333333333329</v>
          </cell>
          <cell r="C30">
            <v>36.1</v>
          </cell>
          <cell r="D30">
            <v>22.9</v>
          </cell>
          <cell r="E30">
            <v>49.208333333333336</v>
          </cell>
          <cell r="F30">
            <v>72</v>
          </cell>
          <cell r="G30">
            <v>33</v>
          </cell>
          <cell r="H30">
            <v>16.2</v>
          </cell>
          <cell r="J30">
            <v>32.76</v>
          </cell>
          <cell r="K30">
            <v>0</v>
          </cell>
        </row>
        <row r="31">
          <cell r="B31">
            <v>30.025000000000009</v>
          </cell>
          <cell r="C31">
            <v>35.299999999999997</v>
          </cell>
          <cell r="D31">
            <v>25.1</v>
          </cell>
          <cell r="E31">
            <v>57.416666666666664</v>
          </cell>
          <cell r="F31">
            <v>79</v>
          </cell>
          <cell r="G31">
            <v>37</v>
          </cell>
          <cell r="H31">
            <v>17.64</v>
          </cell>
          <cell r="J31">
            <v>38.519999999999996</v>
          </cell>
          <cell r="K31">
            <v>0</v>
          </cell>
        </row>
        <row r="32">
          <cell r="B32">
            <v>31.254166666666666</v>
          </cell>
          <cell r="C32">
            <v>36.6</v>
          </cell>
          <cell r="D32">
            <v>26.5</v>
          </cell>
          <cell r="E32">
            <v>52.875</v>
          </cell>
          <cell r="F32">
            <v>73</v>
          </cell>
          <cell r="G32">
            <v>31</v>
          </cell>
          <cell r="H32">
            <v>17.28</v>
          </cell>
          <cell r="J32">
            <v>42.480000000000004</v>
          </cell>
          <cell r="K32">
            <v>0</v>
          </cell>
        </row>
        <row r="33">
          <cell r="B33">
            <v>31.016666666666669</v>
          </cell>
          <cell r="C33">
            <v>36.5</v>
          </cell>
          <cell r="D33">
            <v>26.2</v>
          </cell>
          <cell r="E33">
            <v>54.875</v>
          </cell>
          <cell r="F33">
            <v>75</v>
          </cell>
          <cell r="G33">
            <v>32</v>
          </cell>
          <cell r="H33">
            <v>11.879999999999999</v>
          </cell>
          <cell r="J33">
            <v>26.28</v>
          </cell>
          <cell r="K33">
            <v>0</v>
          </cell>
        </row>
        <row r="34">
          <cell r="B34">
            <v>28.579166666666676</v>
          </cell>
          <cell r="C34">
            <v>34.5</v>
          </cell>
          <cell r="D34">
            <v>24.3</v>
          </cell>
          <cell r="E34">
            <v>64.125</v>
          </cell>
          <cell r="F34">
            <v>83</v>
          </cell>
          <cell r="G34">
            <v>44</v>
          </cell>
          <cell r="H34">
            <v>10.08</v>
          </cell>
          <cell r="J34">
            <v>22.68</v>
          </cell>
          <cell r="K34">
            <v>0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26.604166666666668</v>
          </cell>
          <cell r="C5">
            <v>31.2</v>
          </cell>
          <cell r="D5">
            <v>22.9</v>
          </cell>
          <cell r="E5">
            <v>55.875</v>
          </cell>
          <cell r="F5">
            <v>72</v>
          </cell>
          <cell r="G5">
            <v>36</v>
          </cell>
          <cell r="H5">
            <v>18</v>
          </cell>
          <cell r="J5">
            <v>42.84</v>
          </cell>
          <cell r="K5">
            <v>0</v>
          </cell>
        </row>
        <row r="6">
          <cell r="B6">
            <v>24.933333333333334</v>
          </cell>
          <cell r="C6">
            <v>31</v>
          </cell>
          <cell r="D6">
            <v>20.5</v>
          </cell>
          <cell r="E6">
            <v>78.291666666666671</v>
          </cell>
          <cell r="F6">
            <v>99</v>
          </cell>
          <cell r="G6">
            <v>55</v>
          </cell>
          <cell r="H6">
            <v>10.8</v>
          </cell>
          <cell r="J6">
            <v>34.56</v>
          </cell>
          <cell r="K6">
            <v>48.2</v>
          </cell>
        </row>
        <row r="7">
          <cell r="B7">
            <v>23.441666666666663</v>
          </cell>
          <cell r="C7">
            <v>27.7</v>
          </cell>
          <cell r="D7">
            <v>20.2</v>
          </cell>
          <cell r="E7">
            <v>85.666666666666671</v>
          </cell>
          <cell r="F7">
            <v>100</v>
          </cell>
          <cell r="G7">
            <v>65</v>
          </cell>
          <cell r="H7">
            <v>8.64</v>
          </cell>
          <cell r="J7">
            <v>21.6</v>
          </cell>
          <cell r="K7">
            <v>22.799999999999997</v>
          </cell>
        </row>
        <row r="8">
          <cell r="B8">
            <v>25.970833333333331</v>
          </cell>
          <cell r="C8">
            <v>32.299999999999997</v>
          </cell>
          <cell r="D8">
            <v>22.2</v>
          </cell>
          <cell r="E8">
            <v>80</v>
          </cell>
          <cell r="F8">
            <v>99</v>
          </cell>
          <cell r="G8">
            <v>48</v>
          </cell>
          <cell r="H8">
            <v>11.16</v>
          </cell>
          <cell r="J8">
            <v>23.759999999999998</v>
          </cell>
          <cell r="K8">
            <v>0.2</v>
          </cell>
        </row>
        <row r="9">
          <cell r="B9">
            <v>25.945833333333329</v>
          </cell>
          <cell r="C9">
            <v>32.1</v>
          </cell>
          <cell r="D9">
            <v>22.7</v>
          </cell>
          <cell r="E9">
            <v>80.291666666666671</v>
          </cell>
          <cell r="F9">
            <v>94</v>
          </cell>
          <cell r="G9">
            <v>54</v>
          </cell>
          <cell r="H9">
            <v>15.840000000000002</v>
          </cell>
          <cell r="J9">
            <v>38.880000000000003</v>
          </cell>
          <cell r="K9">
            <v>0.2</v>
          </cell>
        </row>
        <row r="10">
          <cell r="B10">
            <v>25.837500000000002</v>
          </cell>
          <cell r="C10">
            <v>30.7</v>
          </cell>
          <cell r="D10">
            <v>23</v>
          </cell>
          <cell r="E10">
            <v>82.833333333333329</v>
          </cell>
          <cell r="F10">
            <v>96</v>
          </cell>
          <cell r="G10">
            <v>61</v>
          </cell>
          <cell r="H10">
            <v>0.36000000000000004</v>
          </cell>
          <cell r="J10">
            <v>19.079999999999998</v>
          </cell>
          <cell r="K10">
            <v>0</v>
          </cell>
        </row>
        <row r="11">
          <cell r="B11">
            <v>23.966666666666665</v>
          </cell>
          <cell r="C11">
            <v>30.6</v>
          </cell>
          <cell r="D11">
            <v>21.8</v>
          </cell>
          <cell r="E11">
            <v>87.166666666666671</v>
          </cell>
          <cell r="F11">
            <v>98</v>
          </cell>
          <cell r="G11">
            <v>65</v>
          </cell>
          <cell r="H11">
            <v>14.04</v>
          </cell>
          <cell r="J11">
            <v>47.88</v>
          </cell>
          <cell r="K11">
            <v>0.60000000000000009</v>
          </cell>
        </row>
        <row r="12">
          <cell r="B12">
            <v>25.175000000000001</v>
          </cell>
          <cell r="C12">
            <v>32.700000000000003</v>
          </cell>
          <cell r="D12">
            <v>20.2</v>
          </cell>
          <cell r="E12">
            <v>73.416666666666671</v>
          </cell>
          <cell r="F12">
            <v>94</v>
          </cell>
          <cell r="G12">
            <v>40</v>
          </cell>
          <cell r="H12">
            <v>3.9600000000000004</v>
          </cell>
          <cell r="J12">
            <v>28.44</v>
          </cell>
          <cell r="K12">
            <v>0</v>
          </cell>
        </row>
        <row r="13">
          <cell r="B13">
            <v>25.795833333333324</v>
          </cell>
          <cell r="C13">
            <v>33.1</v>
          </cell>
          <cell r="D13">
            <v>18.8</v>
          </cell>
          <cell r="E13">
            <v>62.875</v>
          </cell>
          <cell r="F13">
            <v>95</v>
          </cell>
          <cell r="G13">
            <v>27</v>
          </cell>
          <cell r="H13">
            <v>1.4400000000000002</v>
          </cell>
          <cell r="J13">
            <v>19.440000000000001</v>
          </cell>
          <cell r="K13">
            <v>0</v>
          </cell>
        </row>
        <row r="14">
          <cell r="B14">
            <v>26.812500000000004</v>
          </cell>
          <cell r="C14">
            <v>34.200000000000003</v>
          </cell>
          <cell r="D14">
            <v>19</v>
          </cell>
          <cell r="E14">
            <v>60.875</v>
          </cell>
          <cell r="F14">
            <v>88</v>
          </cell>
          <cell r="G14">
            <v>35</v>
          </cell>
          <cell r="H14">
            <v>4.6800000000000006</v>
          </cell>
          <cell r="J14">
            <v>27.36</v>
          </cell>
          <cell r="K14">
            <v>0</v>
          </cell>
        </row>
        <row r="15">
          <cell r="B15">
            <v>29.208333333333332</v>
          </cell>
          <cell r="C15">
            <v>36.5</v>
          </cell>
          <cell r="D15">
            <v>22.2</v>
          </cell>
          <cell r="E15">
            <v>54.125</v>
          </cell>
          <cell r="F15">
            <v>82</v>
          </cell>
          <cell r="G15">
            <v>30</v>
          </cell>
          <cell r="H15">
            <v>7.9200000000000008</v>
          </cell>
          <cell r="J15">
            <v>28.8</v>
          </cell>
          <cell r="K15">
            <v>0</v>
          </cell>
        </row>
        <row r="16">
          <cell r="B16">
            <v>23.716666666666665</v>
          </cell>
          <cell r="C16">
            <v>30.4</v>
          </cell>
          <cell r="D16">
            <v>16.5</v>
          </cell>
          <cell r="E16">
            <v>63</v>
          </cell>
          <cell r="F16">
            <v>89</v>
          </cell>
          <cell r="G16">
            <v>33</v>
          </cell>
          <cell r="H16">
            <v>19.8</v>
          </cell>
          <cell r="J16">
            <v>43.2</v>
          </cell>
          <cell r="K16">
            <v>0.4</v>
          </cell>
        </row>
        <row r="17">
          <cell r="B17">
            <v>20.708333333333336</v>
          </cell>
          <cell r="C17">
            <v>29.4</v>
          </cell>
          <cell r="D17">
            <v>12.7</v>
          </cell>
          <cell r="E17">
            <v>55.041666666666664</v>
          </cell>
          <cell r="F17">
            <v>88</v>
          </cell>
          <cell r="G17">
            <v>21</v>
          </cell>
          <cell r="H17">
            <v>8.64</v>
          </cell>
          <cell r="J17">
            <v>30.96</v>
          </cell>
          <cell r="K17">
            <v>0.2</v>
          </cell>
        </row>
        <row r="18">
          <cell r="B18">
            <v>23.337500000000002</v>
          </cell>
          <cell r="C18">
            <v>32.4</v>
          </cell>
          <cell r="D18">
            <v>14</v>
          </cell>
          <cell r="E18">
            <v>44</v>
          </cell>
          <cell r="F18">
            <v>76</v>
          </cell>
          <cell r="G18">
            <v>22</v>
          </cell>
          <cell r="H18">
            <v>0.36000000000000004</v>
          </cell>
          <cell r="J18">
            <v>21.240000000000002</v>
          </cell>
          <cell r="K18">
            <v>0</v>
          </cell>
        </row>
        <row r="19">
          <cell r="B19">
            <v>26.779166666666665</v>
          </cell>
          <cell r="C19">
            <v>34.6</v>
          </cell>
          <cell r="D19">
            <v>19.7</v>
          </cell>
          <cell r="E19">
            <v>52.666666666666664</v>
          </cell>
          <cell r="F19">
            <v>82</v>
          </cell>
          <cell r="G19">
            <v>31</v>
          </cell>
          <cell r="H19">
            <v>5.7600000000000007</v>
          </cell>
          <cell r="J19">
            <v>29.16</v>
          </cell>
          <cell r="K19">
            <v>0</v>
          </cell>
        </row>
        <row r="20">
          <cell r="B20">
            <v>29.066666666666659</v>
          </cell>
          <cell r="C20">
            <v>35.6</v>
          </cell>
          <cell r="D20">
            <v>23.4</v>
          </cell>
          <cell r="E20">
            <v>58.666666666666664</v>
          </cell>
          <cell r="F20">
            <v>82</v>
          </cell>
          <cell r="G20">
            <v>36</v>
          </cell>
          <cell r="H20">
            <v>14.76</v>
          </cell>
          <cell r="J20">
            <v>33.119999999999997</v>
          </cell>
          <cell r="K20">
            <v>0</v>
          </cell>
        </row>
        <row r="21">
          <cell r="B21">
            <v>29.316666666666663</v>
          </cell>
          <cell r="C21">
            <v>36.6</v>
          </cell>
          <cell r="D21">
            <v>23.6</v>
          </cell>
          <cell r="E21">
            <v>59.291666666666664</v>
          </cell>
          <cell r="F21">
            <v>83</v>
          </cell>
          <cell r="G21">
            <v>32</v>
          </cell>
          <cell r="H21">
            <v>8.64</v>
          </cell>
          <cell r="J21">
            <v>33.480000000000004</v>
          </cell>
          <cell r="K21">
            <v>0</v>
          </cell>
        </row>
        <row r="22">
          <cell r="B22">
            <v>30.1875</v>
          </cell>
          <cell r="C22">
            <v>37.299999999999997</v>
          </cell>
          <cell r="D22">
            <v>23.8</v>
          </cell>
          <cell r="E22">
            <v>53.25</v>
          </cell>
          <cell r="F22">
            <v>80</v>
          </cell>
          <cell r="G22">
            <v>24</v>
          </cell>
          <cell r="H22">
            <v>5.4</v>
          </cell>
          <cell r="J22">
            <v>31.319999999999997</v>
          </cell>
          <cell r="K22">
            <v>0</v>
          </cell>
        </row>
        <row r="23">
          <cell r="B23">
            <v>28.983333333333334</v>
          </cell>
          <cell r="C23">
            <v>37.9</v>
          </cell>
          <cell r="D23">
            <v>21.7</v>
          </cell>
          <cell r="E23">
            <v>58.166666666666664</v>
          </cell>
          <cell r="F23">
            <v>91</v>
          </cell>
          <cell r="G23">
            <v>23</v>
          </cell>
          <cell r="H23">
            <v>6.12</v>
          </cell>
          <cell r="J23">
            <v>29.52</v>
          </cell>
          <cell r="K23">
            <v>0</v>
          </cell>
        </row>
        <row r="24">
          <cell r="B24">
            <v>28.608333333333331</v>
          </cell>
          <cell r="C24">
            <v>38.200000000000003</v>
          </cell>
          <cell r="D24">
            <v>24</v>
          </cell>
          <cell r="E24">
            <v>62.875</v>
          </cell>
          <cell r="F24">
            <v>83</v>
          </cell>
          <cell r="G24">
            <v>31</v>
          </cell>
          <cell r="H24">
            <v>7.9200000000000008</v>
          </cell>
          <cell r="J24">
            <v>37.080000000000005</v>
          </cell>
          <cell r="K24">
            <v>0.2</v>
          </cell>
        </row>
        <row r="25">
          <cell r="B25">
            <v>26.650000000000002</v>
          </cell>
          <cell r="C25">
            <v>32.6</v>
          </cell>
          <cell r="D25">
            <v>23.2</v>
          </cell>
          <cell r="E25">
            <v>80.541666666666671</v>
          </cell>
          <cell r="F25">
            <v>97</v>
          </cell>
          <cell r="G25">
            <v>54</v>
          </cell>
          <cell r="H25">
            <v>21.240000000000002</v>
          </cell>
          <cell r="J25">
            <v>39.24</v>
          </cell>
          <cell r="K25">
            <v>0.60000000000000009</v>
          </cell>
        </row>
        <row r="26">
          <cell r="B26">
            <v>26.204166666666666</v>
          </cell>
          <cell r="C26">
            <v>32.5</v>
          </cell>
          <cell r="D26">
            <v>22.7</v>
          </cell>
          <cell r="E26">
            <v>78.791666666666671</v>
          </cell>
          <cell r="F26">
            <v>98</v>
          </cell>
          <cell r="G26">
            <v>51</v>
          </cell>
          <cell r="H26">
            <v>5.7600000000000007</v>
          </cell>
          <cell r="J26">
            <v>25.56</v>
          </cell>
          <cell r="K26">
            <v>1.9999999999999998</v>
          </cell>
        </row>
        <row r="27">
          <cell r="B27">
            <v>28.524999999999995</v>
          </cell>
          <cell r="C27">
            <v>34.700000000000003</v>
          </cell>
          <cell r="D27">
            <v>24</v>
          </cell>
          <cell r="E27">
            <v>64.166666666666671</v>
          </cell>
          <cell r="F27">
            <v>84</v>
          </cell>
          <cell r="G27">
            <v>40</v>
          </cell>
          <cell r="H27">
            <v>7.2</v>
          </cell>
          <cell r="J27">
            <v>25.56</v>
          </cell>
          <cell r="K27">
            <v>0</v>
          </cell>
        </row>
        <row r="28">
          <cell r="B28">
            <v>28.216666666666669</v>
          </cell>
          <cell r="C28">
            <v>34.700000000000003</v>
          </cell>
          <cell r="D28">
            <v>22</v>
          </cell>
          <cell r="E28">
            <v>55.625</v>
          </cell>
          <cell r="F28">
            <v>80</v>
          </cell>
          <cell r="G28">
            <v>32</v>
          </cell>
          <cell r="H28">
            <v>19.079999999999998</v>
          </cell>
          <cell r="J28">
            <v>47.519999999999996</v>
          </cell>
          <cell r="K28">
            <v>0</v>
          </cell>
        </row>
        <row r="29">
          <cell r="B29">
            <v>28.137499999999999</v>
          </cell>
          <cell r="C29">
            <v>34.799999999999997</v>
          </cell>
          <cell r="D29">
            <v>21.9</v>
          </cell>
          <cell r="E29">
            <v>47.875</v>
          </cell>
          <cell r="F29">
            <v>69</v>
          </cell>
          <cell r="G29">
            <v>25</v>
          </cell>
          <cell r="H29">
            <v>14.04</v>
          </cell>
          <cell r="J29">
            <v>35.64</v>
          </cell>
          <cell r="K29">
            <v>0</v>
          </cell>
        </row>
        <row r="30">
          <cell r="B30">
            <v>29.762499999999992</v>
          </cell>
          <cell r="C30">
            <v>38.4</v>
          </cell>
          <cell r="D30">
            <v>21.3</v>
          </cell>
          <cell r="E30">
            <v>47.125</v>
          </cell>
          <cell r="F30">
            <v>75</v>
          </cell>
          <cell r="G30">
            <v>23</v>
          </cell>
          <cell r="H30">
            <v>18</v>
          </cell>
          <cell r="J30">
            <v>41.4</v>
          </cell>
          <cell r="K30">
            <v>0</v>
          </cell>
        </row>
        <row r="31">
          <cell r="B31">
            <v>31.054166666666664</v>
          </cell>
          <cell r="C31">
            <v>37.6</v>
          </cell>
          <cell r="D31">
            <v>25.5</v>
          </cell>
          <cell r="E31">
            <v>55.916666666666664</v>
          </cell>
          <cell r="F31">
            <v>75</v>
          </cell>
          <cell r="G31">
            <v>36</v>
          </cell>
          <cell r="H31">
            <v>12.6</v>
          </cell>
          <cell r="J31">
            <v>46.080000000000005</v>
          </cell>
          <cell r="K31">
            <v>0</v>
          </cell>
        </row>
        <row r="32">
          <cell r="B32">
            <v>30.329166666666652</v>
          </cell>
          <cell r="C32">
            <v>36.6</v>
          </cell>
          <cell r="D32">
            <v>22.9</v>
          </cell>
          <cell r="E32">
            <v>60.166666666666664</v>
          </cell>
          <cell r="F32">
            <v>91</v>
          </cell>
          <cell r="G32">
            <v>37</v>
          </cell>
          <cell r="H32">
            <v>16.2</v>
          </cell>
          <cell r="J32">
            <v>59.04</v>
          </cell>
          <cell r="K32">
            <v>3.6</v>
          </cell>
        </row>
        <row r="33">
          <cell r="B33">
            <v>26.270833333333332</v>
          </cell>
          <cell r="C33">
            <v>36.6</v>
          </cell>
          <cell r="D33">
            <v>21.7</v>
          </cell>
          <cell r="E33">
            <v>80</v>
          </cell>
          <cell r="F33">
            <v>97</v>
          </cell>
          <cell r="G33">
            <v>40</v>
          </cell>
          <cell r="H33">
            <v>16.920000000000002</v>
          </cell>
          <cell r="J33">
            <v>41.4</v>
          </cell>
          <cell r="K33">
            <v>38.800000000000004</v>
          </cell>
        </row>
        <row r="34">
          <cell r="B34">
            <v>25.220833333333342</v>
          </cell>
          <cell r="C34">
            <v>32.5</v>
          </cell>
          <cell r="D34">
            <v>22.9</v>
          </cell>
          <cell r="E34">
            <v>86.416666666666671</v>
          </cell>
          <cell r="F34">
            <v>99</v>
          </cell>
          <cell r="G34">
            <v>59</v>
          </cell>
          <cell r="H34">
            <v>24.48</v>
          </cell>
          <cell r="J34">
            <v>64.08</v>
          </cell>
          <cell r="K34">
            <v>0.4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25.641666666666662</v>
          </cell>
          <cell r="C5">
            <v>31.2</v>
          </cell>
          <cell r="D5">
            <v>22.6</v>
          </cell>
          <cell r="E5">
            <v>60.291666666666664</v>
          </cell>
          <cell r="F5">
            <v>87</v>
          </cell>
          <cell r="G5">
            <v>42</v>
          </cell>
          <cell r="H5">
            <v>30.96</v>
          </cell>
          <cell r="J5">
            <v>46.440000000000005</v>
          </cell>
          <cell r="K5">
            <v>0</v>
          </cell>
        </row>
        <row r="6">
          <cell r="B6">
            <v>24.675000000000001</v>
          </cell>
          <cell r="C6">
            <v>31.8</v>
          </cell>
          <cell r="D6">
            <v>21.1</v>
          </cell>
          <cell r="E6">
            <v>78.25</v>
          </cell>
          <cell r="F6">
            <v>95</v>
          </cell>
          <cell r="G6">
            <v>49</v>
          </cell>
          <cell r="H6">
            <v>24.840000000000003</v>
          </cell>
          <cell r="J6">
            <v>39.6</v>
          </cell>
          <cell r="K6">
            <v>0</v>
          </cell>
        </row>
        <row r="7">
          <cell r="B7">
            <v>22.733333333333334</v>
          </cell>
          <cell r="C7">
            <v>27</v>
          </cell>
          <cell r="D7">
            <v>20</v>
          </cell>
          <cell r="E7">
            <v>87.875</v>
          </cell>
          <cell r="F7">
            <v>98</v>
          </cell>
          <cell r="G7">
            <v>64</v>
          </cell>
          <cell r="H7">
            <v>23.400000000000002</v>
          </cell>
          <cell r="J7">
            <v>37.800000000000004</v>
          </cell>
          <cell r="K7">
            <v>2</v>
          </cell>
        </row>
        <row r="8">
          <cell r="B8">
            <v>24.858333333333334</v>
          </cell>
          <cell r="C8">
            <v>32.700000000000003</v>
          </cell>
          <cell r="D8">
            <v>19.7</v>
          </cell>
          <cell r="E8">
            <v>79.041666666666671</v>
          </cell>
          <cell r="F8">
            <v>97</v>
          </cell>
          <cell r="G8">
            <v>43</v>
          </cell>
          <cell r="H8">
            <v>20.16</v>
          </cell>
          <cell r="J8">
            <v>38.880000000000003</v>
          </cell>
          <cell r="K8">
            <v>1</v>
          </cell>
        </row>
        <row r="9">
          <cell r="B9">
            <v>24.383333333333336</v>
          </cell>
          <cell r="C9">
            <v>30.7</v>
          </cell>
          <cell r="D9">
            <v>21.9</v>
          </cell>
          <cell r="E9">
            <v>89</v>
          </cell>
          <cell r="F9">
            <v>98</v>
          </cell>
          <cell r="G9">
            <v>63</v>
          </cell>
          <cell r="H9">
            <v>24.48</v>
          </cell>
          <cell r="J9">
            <v>34.56</v>
          </cell>
          <cell r="K9">
            <v>7.6000000000000014</v>
          </cell>
        </row>
        <row r="10">
          <cell r="B10">
            <v>24.320833333333336</v>
          </cell>
          <cell r="C10">
            <v>29.2</v>
          </cell>
          <cell r="D10">
            <v>22.5</v>
          </cell>
          <cell r="E10">
            <v>90.041666666666671</v>
          </cell>
          <cell r="F10">
            <v>98</v>
          </cell>
          <cell r="G10">
            <v>67</v>
          </cell>
          <cell r="H10">
            <v>18.36</v>
          </cell>
          <cell r="J10">
            <v>34.92</v>
          </cell>
          <cell r="K10">
            <v>7.4000000000000012</v>
          </cell>
        </row>
        <row r="11">
          <cell r="B11">
            <v>22.325000000000006</v>
          </cell>
          <cell r="C11">
            <v>27.2</v>
          </cell>
          <cell r="D11">
            <v>19.7</v>
          </cell>
          <cell r="E11">
            <v>93.041666666666671</v>
          </cell>
          <cell r="F11">
            <v>98</v>
          </cell>
          <cell r="G11">
            <v>73</v>
          </cell>
          <cell r="H11">
            <v>22.68</v>
          </cell>
          <cell r="J11">
            <v>66.600000000000009</v>
          </cell>
          <cell r="K11">
            <v>11.2</v>
          </cell>
        </row>
        <row r="12">
          <cell r="B12">
            <v>23.591666666666665</v>
          </cell>
          <cell r="C12">
            <v>30.2</v>
          </cell>
          <cell r="D12">
            <v>19.2</v>
          </cell>
          <cell r="E12">
            <v>77.166666666666671</v>
          </cell>
          <cell r="F12">
            <v>96</v>
          </cell>
          <cell r="G12">
            <v>45</v>
          </cell>
          <cell r="H12">
            <v>20.16</v>
          </cell>
          <cell r="J12">
            <v>34.92</v>
          </cell>
          <cell r="K12">
            <v>0</v>
          </cell>
        </row>
        <row r="13">
          <cell r="B13">
            <v>24.741666666666671</v>
          </cell>
          <cell r="C13">
            <v>32.700000000000003</v>
          </cell>
          <cell r="D13">
            <v>18.399999999999999</v>
          </cell>
          <cell r="E13">
            <v>66.166666666666671</v>
          </cell>
          <cell r="F13">
            <v>96</v>
          </cell>
          <cell r="G13">
            <v>29</v>
          </cell>
          <cell r="H13">
            <v>12.24</v>
          </cell>
          <cell r="J13">
            <v>26.64</v>
          </cell>
          <cell r="K13">
            <v>0</v>
          </cell>
        </row>
        <row r="14">
          <cell r="B14">
            <v>26.216666666666669</v>
          </cell>
          <cell r="C14">
            <v>33.4</v>
          </cell>
          <cell r="D14">
            <v>18.600000000000001</v>
          </cell>
          <cell r="E14">
            <v>58.208333333333336</v>
          </cell>
          <cell r="F14">
            <v>84</v>
          </cell>
          <cell r="G14">
            <v>35</v>
          </cell>
          <cell r="H14">
            <v>18.720000000000002</v>
          </cell>
          <cell r="J14">
            <v>30.6</v>
          </cell>
          <cell r="K14">
            <v>0</v>
          </cell>
        </row>
        <row r="15">
          <cell r="B15">
            <v>27.741666666666674</v>
          </cell>
          <cell r="C15">
            <v>36.1</v>
          </cell>
          <cell r="D15">
            <v>20.9</v>
          </cell>
          <cell r="E15">
            <v>59.541666666666664</v>
          </cell>
          <cell r="F15">
            <v>88</v>
          </cell>
          <cell r="G15">
            <v>29</v>
          </cell>
          <cell r="H15">
            <v>19.440000000000001</v>
          </cell>
          <cell r="J15">
            <v>40.32</v>
          </cell>
          <cell r="K15">
            <v>0</v>
          </cell>
        </row>
        <row r="16">
          <cell r="B16">
            <v>22.220833333333335</v>
          </cell>
          <cell r="C16">
            <v>28.5</v>
          </cell>
          <cell r="D16">
            <v>15.2</v>
          </cell>
          <cell r="E16">
            <v>64.125</v>
          </cell>
          <cell r="F16">
            <v>91</v>
          </cell>
          <cell r="G16">
            <v>35</v>
          </cell>
          <cell r="H16">
            <v>27.36</v>
          </cell>
          <cell r="J16">
            <v>55.800000000000004</v>
          </cell>
          <cell r="K16">
            <v>0</v>
          </cell>
        </row>
        <row r="17">
          <cell r="B17">
            <v>20.304166666666667</v>
          </cell>
          <cell r="C17">
            <v>29.1</v>
          </cell>
          <cell r="D17">
            <v>13</v>
          </cell>
          <cell r="E17">
            <v>52.375</v>
          </cell>
          <cell r="F17">
            <v>87</v>
          </cell>
          <cell r="G17">
            <v>22</v>
          </cell>
          <cell r="H17">
            <v>19.440000000000001</v>
          </cell>
          <cell r="J17">
            <v>38.159999999999997</v>
          </cell>
          <cell r="K17">
            <v>0.2</v>
          </cell>
        </row>
        <row r="18">
          <cell r="B18">
            <v>23.191666666666666</v>
          </cell>
          <cell r="C18">
            <v>31.8</v>
          </cell>
          <cell r="D18">
            <v>15.1</v>
          </cell>
          <cell r="E18">
            <v>43.375</v>
          </cell>
          <cell r="F18">
            <v>63</v>
          </cell>
          <cell r="G18">
            <v>25</v>
          </cell>
          <cell r="H18">
            <v>12.6</v>
          </cell>
          <cell r="J18">
            <v>29.52</v>
          </cell>
          <cell r="K18">
            <v>0</v>
          </cell>
        </row>
        <row r="19">
          <cell r="B19">
            <v>26.020833333333332</v>
          </cell>
          <cell r="C19">
            <v>34.4</v>
          </cell>
          <cell r="D19">
            <v>18.100000000000001</v>
          </cell>
          <cell r="E19">
            <v>54.416666666666664</v>
          </cell>
          <cell r="F19">
            <v>82</v>
          </cell>
          <cell r="G19">
            <v>33</v>
          </cell>
          <cell r="H19">
            <v>23.040000000000003</v>
          </cell>
          <cell r="J19">
            <v>38.159999999999997</v>
          </cell>
          <cell r="K19">
            <v>0</v>
          </cell>
        </row>
        <row r="20">
          <cell r="B20">
            <v>27.983333333333334</v>
          </cell>
          <cell r="C20">
            <v>35.299999999999997</v>
          </cell>
          <cell r="D20">
            <v>22.2</v>
          </cell>
          <cell r="E20">
            <v>62.25</v>
          </cell>
          <cell r="F20">
            <v>85</v>
          </cell>
          <cell r="G20">
            <v>38</v>
          </cell>
          <cell r="H20">
            <v>25.92</v>
          </cell>
          <cell r="J20">
            <v>37.080000000000005</v>
          </cell>
          <cell r="K20">
            <v>0</v>
          </cell>
        </row>
        <row r="21">
          <cell r="B21">
            <v>28.733333333333324</v>
          </cell>
          <cell r="C21">
            <v>36.4</v>
          </cell>
          <cell r="D21">
            <v>22.9</v>
          </cell>
          <cell r="E21">
            <v>61.416666666666664</v>
          </cell>
          <cell r="F21">
            <v>87</v>
          </cell>
          <cell r="G21">
            <v>29</v>
          </cell>
          <cell r="H21">
            <v>19.079999999999998</v>
          </cell>
          <cell r="J21">
            <v>30.6</v>
          </cell>
          <cell r="K21">
            <v>0</v>
          </cell>
        </row>
        <row r="22">
          <cell r="B22">
            <v>28.295833333333338</v>
          </cell>
          <cell r="C22">
            <v>36</v>
          </cell>
          <cell r="D22">
            <v>22.2</v>
          </cell>
          <cell r="E22">
            <v>61.625</v>
          </cell>
          <cell r="F22">
            <v>89</v>
          </cell>
          <cell r="G22">
            <v>21</v>
          </cell>
          <cell r="H22">
            <v>33.480000000000004</v>
          </cell>
          <cell r="J22">
            <v>51.480000000000004</v>
          </cell>
          <cell r="K22">
            <v>0</v>
          </cell>
        </row>
        <row r="23">
          <cell r="B23">
            <v>27.091666666666669</v>
          </cell>
          <cell r="C23">
            <v>36</v>
          </cell>
          <cell r="D23">
            <v>21.2</v>
          </cell>
          <cell r="E23">
            <v>65.666666666666671</v>
          </cell>
          <cell r="F23">
            <v>92</v>
          </cell>
          <cell r="G23">
            <v>29</v>
          </cell>
          <cell r="H23">
            <v>21.6</v>
          </cell>
          <cell r="J23">
            <v>38.880000000000003</v>
          </cell>
          <cell r="K23">
            <v>0</v>
          </cell>
        </row>
        <row r="24">
          <cell r="B24">
            <v>27.266666666666662</v>
          </cell>
          <cell r="C24">
            <v>34.5</v>
          </cell>
          <cell r="D24">
            <v>22.5</v>
          </cell>
          <cell r="E24">
            <v>67.875</v>
          </cell>
          <cell r="F24">
            <v>90</v>
          </cell>
          <cell r="G24">
            <v>42</v>
          </cell>
          <cell r="H24">
            <v>16.559999999999999</v>
          </cell>
          <cell r="J24">
            <v>27</v>
          </cell>
          <cell r="K24">
            <v>0.4</v>
          </cell>
        </row>
        <row r="25">
          <cell r="B25">
            <v>26.029166666666665</v>
          </cell>
          <cell r="C25">
            <v>34.799999999999997</v>
          </cell>
          <cell r="D25">
            <v>22.8</v>
          </cell>
          <cell r="E25">
            <v>80</v>
          </cell>
          <cell r="F25">
            <v>96</v>
          </cell>
          <cell r="G25">
            <v>42</v>
          </cell>
          <cell r="H25">
            <v>28.08</v>
          </cell>
          <cell r="J25">
            <v>45</v>
          </cell>
          <cell r="K25">
            <v>3.4</v>
          </cell>
        </row>
        <row r="26">
          <cell r="B26">
            <v>25.620833333333326</v>
          </cell>
          <cell r="C26">
            <v>31.6</v>
          </cell>
          <cell r="D26">
            <v>21.8</v>
          </cell>
          <cell r="E26">
            <v>82.833333333333329</v>
          </cell>
          <cell r="F26">
            <v>98</v>
          </cell>
          <cell r="G26">
            <v>54</v>
          </cell>
          <cell r="H26">
            <v>18.36</v>
          </cell>
          <cell r="J26">
            <v>29.16</v>
          </cell>
          <cell r="K26">
            <v>0.4</v>
          </cell>
        </row>
        <row r="27">
          <cell r="B27">
            <v>27.245833333333337</v>
          </cell>
          <cell r="C27">
            <v>34.6</v>
          </cell>
          <cell r="D27">
            <v>22</v>
          </cell>
          <cell r="E27">
            <v>71.041666666666671</v>
          </cell>
          <cell r="F27">
            <v>92</v>
          </cell>
          <cell r="G27">
            <v>41</v>
          </cell>
          <cell r="H27">
            <v>21.240000000000002</v>
          </cell>
          <cell r="J27">
            <v>29.16</v>
          </cell>
          <cell r="K27">
            <v>0</v>
          </cell>
        </row>
        <row r="28">
          <cell r="B28">
            <v>26.966666666666665</v>
          </cell>
          <cell r="C28">
            <v>34</v>
          </cell>
          <cell r="D28">
            <v>21.1</v>
          </cell>
          <cell r="E28">
            <v>61.708333333333336</v>
          </cell>
          <cell r="F28">
            <v>89</v>
          </cell>
          <cell r="G28">
            <v>35</v>
          </cell>
          <cell r="H28">
            <v>25.2</v>
          </cell>
          <cell r="J28">
            <v>42.480000000000004</v>
          </cell>
          <cell r="K28">
            <v>0</v>
          </cell>
        </row>
        <row r="29">
          <cell r="B29">
            <v>26.129166666666674</v>
          </cell>
          <cell r="C29">
            <v>33.5</v>
          </cell>
          <cell r="D29">
            <v>19.899999999999999</v>
          </cell>
          <cell r="E29">
            <v>56.791666666666664</v>
          </cell>
          <cell r="F29">
            <v>78</v>
          </cell>
          <cell r="G29">
            <v>34</v>
          </cell>
          <cell r="H29">
            <v>23.759999999999998</v>
          </cell>
          <cell r="J29">
            <v>44.28</v>
          </cell>
          <cell r="K29">
            <v>0</v>
          </cell>
        </row>
        <row r="30">
          <cell r="B30">
            <v>28.675000000000001</v>
          </cell>
          <cell r="C30">
            <v>36.9</v>
          </cell>
          <cell r="D30">
            <v>20.100000000000001</v>
          </cell>
          <cell r="E30">
            <v>49.5</v>
          </cell>
          <cell r="F30">
            <v>75</v>
          </cell>
          <cell r="G30">
            <v>27</v>
          </cell>
          <cell r="H30">
            <v>26.28</v>
          </cell>
          <cell r="J30">
            <v>42.84</v>
          </cell>
          <cell r="K30">
            <v>0</v>
          </cell>
        </row>
        <row r="31">
          <cell r="B31">
            <v>28.970833333333335</v>
          </cell>
          <cell r="C31">
            <v>35.4</v>
          </cell>
          <cell r="D31">
            <v>22.3</v>
          </cell>
          <cell r="E31">
            <v>64</v>
          </cell>
          <cell r="F31">
            <v>90</v>
          </cell>
          <cell r="G31">
            <v>42</v>
          </cell>
          <cell r="H31">
            <v>29.16</v>
          </cell>
          <cell r="J31">
            <v>46.440000000000005</v>
          </cell>
          <cell r="K31">
            <v>0</v>
          </cell>
        </row>
        <row r="32">
          <cell r="B32">
            <v>28.645833333333332</v>
          </cell>
          <cell r="C32">
            <v>34.9</v>
          </cell>
          <cell r="D32">
            <v>22.6</v>
          </cell>
          <cell r="E32">
            <v>66.666666666666671</v>
          </cell>
          <cell r="F32">
            <v>93</v>
          </cell>
          <cell r="G32">
            <v>42</v>
          </cell>
          <cell r="H32">
            <v>35.64</v>
          </cell>
          <cell r="J32">
            <v>59.4</v>
          </cell>
          <cell r="K32">
            <v>0</v>
          </cell>
        </row>
        <row r="33">
          <cell r="B33">
            <v>26.737499999999997</v>
          </cell>
          <cell r="C33">
            <v>35.299999999999997</v>
          </cell>
          <cell r="D33">
            <v>21</v>
          </cell>
          <cell r="E33">
            <v>76.75</v>
          </cell>
          <cell r="F33">
            <v>98</v>
          </cell>
          <cell r="G33">
            <v>44</v>
          </cell>
          <cell r="H33">
            <v>21.6</v>
          </cell>
          <cell r="J33">
            <v>48.96</v>
          </cell>
          <cell r="K33">
            <v>0</v>
          </cell>
        </row>
        <row r="34">
          <cell r="B34">
            <v>25.008333333333336</v>
          </cell>
          <cell r="C34">
            <v>34.6</v>
          </cell>
          <cell r="D34">
            <v>21.7</v>
          </cell>
          <cell r="E34">
            <v>84.333333333333329</v>
          </cell>
          <cell r="F34">
            <v>96</v>
          </cell>
          <cell r="G34">
            <v>46</v>
          </cell>
          <cell r="H34">
            <v>23.040000000000003</v>
          </cell>
          <cell r="J34">
            <v>43.92</v>
          </cell>
          <cell r="K34">
            <v>0.4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23.92916666666666</v>
          </cell>
          <cell r="C5">
            <v>28.4</v>
          </cell>
          <cell r="D5">
            <v>22</v>
          </cell>
          <cell r="E5">
            <v>75.708333333333329</v>
          </cell>
          <cell r="F5">
            <v>90</v>
          </cell>
          <cell r="G5">
            <v>57</v>
          </cell>
          <cell r="H5">
            <v>0</v>
          </cell>
          <cell r="J5">
            <v>0</v>
          </cell>
          <cell r="K5">
            <v>0</v>
          </cell>
        </row>
        <row r="6">
          <cell r="B6">
            <v>23.737499999999997</v>
          </cell>
          <cell r="C6">
            <v>30.1</v>
          </cell>
          <cell r="D6">
            <v>20.6</v>
          </cell>
          <cell r="E6">
            <v>84.75</v>
          </cell>
          <cell r="F6">
            <v>95</v>
          </cell>
          <cell r="G6">
            <v>61</v>
          </cell>
          <cell r="H6">
            <v>0</v>
          </cell>
          <cell r="J6">
            <v>0</v>
          </cell>
          <cell r="K6">
            <v>0</v>
          </cell>
        </row>
        <row r="7">
          <cell r="B7">
            <v>22.895833333333332</v>
          </cell>
          <cell r="C7">
            <v>25.8</v>
          </cell>
          <cell r="D7">
            <v>20.8</v>
          </cell>
          <cell r="E7">
            <v>89.291666666666671</v>
          </cell>
          <cell r="F7">
            <v>95</v>
          </cell>
          <cell r="G7">
            <v>71</v>
          </cell>
          <cell r="H7">
            <v>0</v>
          </cell>
          <cell r="J7">
            <v>0</v>
          </cell>
          <cell r="K7">
            <v>0</v>
          </cell>
        </row>
        <row r="8">
          <cell r="B8">
            <v>26.229166666666668</v>
          </cell>
          <cell r="C8">
            <v>33</v>
          </cell>
          <cell r="D8">
            <v>21.7</v>
          </cell>
          <cell r="E8">
            <v>74.958333333333329</v>
          </cell>
          <cell r="F8">
            <v>94</v>
          </cell>
          <cell r="G8">
            <v>44</v>
          </cell>
          <cell r="H8">
            <v>0</v>
          </cell>
          <cell r="J8">
            <v>0</v>
          </cell>
          <cell r="K8">
            <v>0</v>
          </cell>
        </row>
        <row r="9">
          <cell r="B9">
            <v>26.029166666666669</v>
          </cell>
          <cell r="C9">
            <v>33.4</v>
          </cell>
          <cell r="D9">
            <v>21.6</v>
          </cell>
          <cell r="E9">
            <v>78.791666666666671</v>
          </cell>
          <cell r="F9">
            <v>95</v>
          </cell>
          <cell r="G9">
            <v>47</v>
          </cell>
          <cell r="H9">
            <v>0</v>
          </cell>
          <cell r="J9">
            <v>0</v>
          </cell>
          <cell r="K9">
            <v>0</v>
          </cell>
        </row>
        <row r="10">
          <cell r="B10">
            <v>24.229166666666668</v>
          </cell>
          <cell r="C10">
            <v>31.7</v>
          </cell>
          <cell r="D10">
            <v>21.5</v>
          </cell>
          <cell r="E10">
            <v>86.708333333333329</v>
          </cell>
          <cell r="F10">
            <v>95</v>
          </cell>
          <cell r="G10">
            <v>57</v>
          </cell>
          <cell r="H10">
            <v>0</v>
          </cell>
          <cell r="J10">
            <v>0</v>
          </cell>
          <cell r="K10">
            <v>0</v>
          </cell>
        </row>
        <row r="11">
          <cell r="B11">
            <v>24.141666666666669</v>
          </cell>
          <cell r="C11">
            <v>30.3</v>
          </cell>
          <cell r="D11">
            <v>21.5</v>
          </cell>
          <cell r="E11">
            <v>86.708333333333329</v>
          </cell>
          <cell r="F11">
            <v>95</v>
          </cell>
          <cell r="G11">
            <v>59</v>
          </cell>
          <cell r="H11">
            <v>0</v>
          </cell>
          <cell r="J11">
            <v>0</v>
          </cell>
          <cell r="K11">
            <v>0</v>
          </cell>
        </row>
        <row r="12">
          <cell r="B12">
            <v>24.166666666666668</v>
          </cell>
          <cell r="C12">
            <v>30.4</v>
          </cell>
          <cell r="D12">
            <v>20.3</v>
          </cell>
          <cell r="E12">
            <v>74.166666666666671</v>
          </cell>
          <cell r="F12">
            <v>94</v>
          </cell>
          <cell r="G12">
            <v>46</v>
          </cell>
          <cell r="H12">
            <v>0</v>
          </cell>
          <cell r="J12">
            <v>0</v>
          </cell>
          <cell r="K12">
            <v>0</v>
          </cell>
        </row>
        <row r="13">
          <cell r="B13">
            <v>25.741666666666664</v>
          </cell>
          <cell r="C13">
            <v>33.799999999999997</v>
          </cell>
          <cell r="D13">
            <v>19.8</v>
          </cell>
          <cell r="E13">
            <v>63.083333333333336</v>
          </cell>
          <cell r="F13">
            <v>90</v>
          </cell>
          <cell r="G13">
            <v>27</v>
          </cell>
          <cell r="H13">
            <v>1.8</v>
          </cell>
          <cell r="J13">
            <v>16.2</v>
          </cell>
          <cell r="K13">
            <v>0</v>
          </cell>
        </row>
        <row r="14">
          <cell r="B14">
            <v>26.008333333333336</v>
          </cell>
          <cell r="C14">
            <v>34.9</v>
          </cell>
          <cell r="D14">
            <v>17.8</v>
          </cell>
          <cell r="E14">
            <v>61.625</v>
          </cell>
          <cell r="F14">
            <v>87</v>
          </cell>
          <cell r="G14">
            <v>31</v>
          </cell>
          <cell r="H14">
            <v>0</v>
          </cell>
          <cell r="J14">
            <v>0</v>
          </cell>
          <cell r="K14">
            <v>0</v>
          </cell>
        </row>
        <row r="15">
          <cell r="B15">
            <v>28.733333333333338</v>
          </cell>
          <cell r="C15">
            <v>37.200000000000003</v>
          </cell>
          <cell r="D15">
            <v>20.100000000000001</v>
          </cell>
          <cell r="E15">
            <v>58.083333333333336</v>
          </cell>
          <cell r="F15">
            <v>92</v>
          </cell>
          <cell r="G15">
            <v>25</v>
          </cell>
          <cell r="H15">
            <v>0</v>
          </cell>
          <cell r="J15">
            <v>0</v>
          </cell>
          <cell r="K15">
            <v>0</v>
          </cell>
        </row>
        <row r="16">
          <cell r="B16">
            <v>24.437500000000004</v>
          </cell>
          <cell r="C16">
            <v>31.8</v>
          </cell>
          <cell r="D16">
            <v>18.2</v>
          </cell>
          <cell r="E16">
            <v>61.958333333333336</v>
          </cell>
          <cell r="F16">
            <v>88</v>
          </cell>
          <cell r="G16">
            <v>30</v>
          </cell>
          <cell r="H16">
            <v>0</v>
          </cell>
          <cell r="J16">
            <v>0</v>
          </cell>
          <cell r="K16">
            <v>0</v>
          </cell>
        </row>
        <row r="17">
          <cell r="B17">
            <v>21.779166666666669</v>
          </cell>
          <cell r="C17">
            <v>30.5</v>
          </cell>
          <cell r="D17">
            <v>15.7</v>
          </cell>
          <cell r="E17">
            <v>51.916666666666664</v>
          </cell>
          <cell r="F17">
            <v>84</v>
          </cell>
          <cell r="G17">
            <v>19</v>
          </cell>
          <cell r="H17">
            <v>0</v>
          </cell>
          <cell r="J17">
            <v>0</v>
          </cell>
          <cell r="K17">
            <v>0</v>
          </cell>
        </row>
        <row r="18">
          <cell r="B18">
            <v>23.604166666666668</v>
          </cell>
          <cell r="C18">
            <v>33.6</v>
          </cell>
          <cell r="D18">
            <v>12</v>
          </cell>
          <cell r="E18">
            <v>45</v>
          </cell>
          <cell r="F18">
            <v>84</v>
          </cell>
          <cell r="G18">
            <v>20</v>
          </cell>
          <cell r="H18">
            <v>0</v>
          </cell>
          <cell r="J18">
            <v>0</v>
          </cell>
          <cell r="K18">
            <v>0</v>
          </cell>
        </row>
        <row r="19">
          <cell r="B19">
            <v>25.379166666666666</v>
          </cell>
          <cell r="C19">
            <v>35.700000000000003</v>
          </cell>
          <cell r="D19">
            <v>16</v>
          </cell>
          <cell r="E19">
            <v>58.083333333333336</v>
          </cell>
          <cell r="F19">
            <v>85</v>
          </cell>
          <cell r="G19">
            <v>28</v>
          </cell>
          <cell r="H19">
            <v>0</v>
          </cell>
          <cell r="J19">
            <v>0</v>
          </cell>
          <cell r="K19">
            <v>0</v>
          </cell>
        </row>
        <row r="20">
          <cell r="B20">
            <v>28.412499999999998</v>
          </cell>
          <cell r="C20">
            <v>36.1</v>
          </cell>
          <cell r="D20">
            <v>20.9</v>
          </cell>
          <cell r="E20">
            <v>62.916666666666664</v>
          </cell>
          <cell r="F20">
            <v>91</v>
          </cell>
          <cell r="G20">
            <v>35</v>
          </cell>
          <cell r="H20">
            <v>0</v>
          </cell>
          <cell r="J20">
            <v>0</v>
          </cell>
          <cell r="K20">
            <v>0</v>
          </cell>
        </row>
        <row r="21">
          <cell r="B21">
            <v>28.491666666666664</v>
          </cell>
          <cell r="C21">
            <v>36.700000000000003</v>
          </cell>
          <cell r="D21">
            <v>23</v>
          </cell>
          <cell r="E21">
            <v>63.875</v>
          </cell>
          <cell r="F21">
            <v>88</v>
          </cell>
          <cell r="G21">
            <v>33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27.716666666666669</v>
          </cell>
          <cell r="C22">
            <v>35.799999999999997</v>
          </cell>
          <cell r="D22">
            <v>21.6</v>
          </cell>
          <cell r="E22">
            <v>68.958333333333329</v>
          </cell>
          <cell r="F22">
            <v>93</v>
          </cell>
          <cell r="G22">
            <v>39</v>
          </cell>
          <cell r="H22">
            <v>0</v>
          </cell>
          <cell r="J22">
            <v>0</v>
          </cell>
          <cell r="K22">
            <v>0</v>
          </cell>
        </row>
        <row r="23">
          <cell r="B23">
            <v>27.2</v>
          </cell>
          <cell r="C23">
            <v>36.200000000000003</v>
          </cell>
          <cell r="D23">
            <v>20.5</v>
          </cell>
          <cell r="E23">
            <v>66.125</v>
          </cell>
          <cell r="F23">
            <v>90</v>
          </cell>
          <cell r="G23">
            <v>36</v>
          </cell>
          <cell r="H23">
            <v>0</v>
          </cell>
          <cell r="J23">
            <v>0</v>
          </cell>
          <cell r="K23">
            <v>0</v>
          </cell>
        </row>
        <row r="24">
          <cell r="B24">
            <v>26.608333333333334</v>
          </cell>
          <cell r="C24">
            <v>35</v>
          </cell>
          <cell r="D24">
            <v>22.7</v>
          </cell>
          <cell r="E24">
            <v>74.541666666666671</v>
          </cell>
          <cell r="F24">
            <v>91</v>
          </cell>
          <cell r="G24">
            <v>45</v>
          </cell>
          <cell r="H24">
            <v>0</v>
          </cell>
          <cell r="J24">
            <v>0</v>
          </cell>
          <cell r="K24">
            <v>0</v>
          </cell>
        </row>
        <row r="25">
          <cell r="B25">
            <v>26.758333333333336</v>
          </cell>
          <cell r="C25">
            <v>33.6</v>
          </cell>
          <cell r="D25">
            <v>22.7</v>
          </cell>
          <cell r="E25">
            <v>77.041666666666671</v>
          </cell>
          <cell r="F25">
            <v>93</v>
          </cell>
          <cell r="G25">
            <v>47</v>
          </cell>
          <cell r="H25">
            <v>0</v>
          </cell>
          <cell r="J25">
            <v>0</v>
          </cell>
          <cell r="K25">
            <v>0</v>
          </cell>
        </row>
        <row r="26">
          <cell r="B26">
            <v>25.895833333333332</v>
          </cell>
          <cell r="C26">
            <v>32.700000000000003</v>
          </cell>
          <cell r="D26">
            <v>21.9</v>
          </cell>
          <cell r="E26">
            <v>80.208333333333329</v>
          </cell>
          <cell r="F26">
            <v>95</v>
          </cell>
          <cell r="G26">
            <v>50</v>
          </cell>
          <cell r="H26">
            <v>0</v>
          </cell>
          <cell r="J26">
            <v>0</v>
          </cell>
          <cell r="K26">
            <v>16.999999999999993</v>
          </cell>
        </row>
        <row r="27">
          <cell r="B27">
            <v>28.25</v>
          </cell>
          <cell r="C27">
            <v>34.700000000000003</v>
          </cell>
          <cell r="D27">
            <v>21.9</v>
          </cell>
          <cell r="E27">
            <v>69.208333333333329</v>
          </cell>
          <cell r="F27">
            <v>94</v>
          </cell>
          <cell r="G27">
            <v>40</v>
          </cell>
          <cell r="H27">
            <v>0</v>
          </cell>
          <cell r="J27">
            <v>0</v>
          </cell>
          <cell r="K27">
            <v>0.2</v>
          </cell>
        </row>
        <row r="28">
          <cell r="B28">
            <v>27.662499999999998</v>
          </cell>
          <cell r="C28">
            <v>35.299999999999997</v>
          </cell>
          <cell r="D28">
            <v>21.2</v>
          </cell>
          <cell r="E28">
            <v>63.916666666666664</v>
          </cell>
          <cell r="F28">
            <v>93</v>
          </cell>
          <cell r="G28">
            <v>33</v>
          </cell>
          <cell r="H28">
            <v>0</v>
          </cell>
          <cell r="J28">
            <v>0</v>
          </cell>
          <cell r="K28">
            <v>0.2</v>
          </cell>
        </row>
        <row r="29">
          <cell r="B29">
            <v>26.816666666666663</v>
          </cell>
          <cell r="C29">
            <v>34.6</v>
          </cell>
          <cell r="D29">
            <v>19.399999999999999</v>
          </cell>
          <cell r="E29">
            <v>58.833333333333336</v>
          </cell>
          <cell r="F29">
            <v>87</v>
          </cell>
          <cell r="G29">
            <v>32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27.683333333333337</v>
          </cell>
          <cell r="C30">
            <v>36.1</v>
          </cell>
          <cell r="D30">
            <v>19.3</v>
          </cell>
          <cell r="E30">
            <v>63.541666666666664</v>
          </cell>
          <cell r="F30">
            <v>88</v>
          </cell>
          <cell r="G30">
            <v>37</v>
          </cell>
          <cell r="H30">
            <v>0</v>
          </cell>
          <cell r="J30">
            <v>0</v>
          </cell>
          <cell r="K30">
            <v>0</v>
          </cell>
        </row>
        <row r="31">
          <cell r="B31">
            <v>28.637499999999999</v>
          </cell>
          <cell r="C31">
            <v>35.299999999999997</v>
          </cell>
          <cell r="D31">
            <v>23</v>
          </cell>
          <cell r="E31">
            <v>68.708333333333329</v>
          </cell>
          <cell r="F31">
            <v>89</v>
          </cell>
          <cell r="G31">
            <v>43</v>
          </cell>
          <cell r="H31">
            <v>0</v>
          </cell>
          <cell r="J31">
            <v>0</v>
          </cell>
          <cell r="K31">
            <v>0</v>
          </cell>
        </row>
        <row r="32">
          <cell r="B32">
            <v>28.529166666666665</v>
          </cell>
          <cell r="C32">
            <v>35.6</v>
          </cell>
          <cell r="D32">
            <v>22.6</v>
          </cell>
          <cell r="E32">
            <v>69.041666666666671</v>
          </cell>
          <cell r="F32">
            <v>90</v>
          </cell>
          <cell r="G32">
            <v>44</v>
          </cell>
          <cell r="H32">
            <v>0</v>
          </cell>
          <cell r="J32">
            <v>0</v>
          </cell>
          <cell r="K32">
            <v>0</v>
          </cell>
        </row>
        <row r="33">
          <cell r="B33">
            <v>28.174999999999994</v>
          </cell>
          <cell r="C33">
            <v>36.200000000000003</v>
          </cell>
          <cell r="D33">
            <v>22</v>
          </cell>
          <cell r="E33">
            <v>71.583333333333329</v>
          </cell>
          <cell r="F33">
            <v>92</v>
          </cell>
          <cell r="G33">
            <v>45</v>
          </cell>
          <cell r="H33">
            <v>0</v>
          </cell>
          <cell r="J33">
            <v>0</v>
          </cell>
          <cell r="K33">
            <v>0</v>
          </cell>
        </row>
        <row r="34">
          <cell r="B34">
            <v>26.787500000000005</v>
          </cell>
          <cell r="C34">
            <v>32.5</v>
          </cell>
          <cell r="D34">
            <v>22.7</v>
          </cell>
          <cell r="E34">
            <v>74</v>
          </cell>
          <cell r="F34">
            <v>86</v>
          </cell>
          <cell r="G34">
            <v>55</v>
          </cell>
          <cell r="H34">
            <v>0</v>
          </cell>
          <cell r="J34">
            <v>0</v>
          </cell>
          <cell r="K34">
            <v>0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25.581818181818186</v>
          </cell>
          <cell r="C5">
            <v>33.4</v>
          </cell>
          <cell r="D5">
            <v>22.4</v>
          </cell>
          <cell r="E5">
            <v>71.954545454545453</v>
          </cell>
          <cell r="F5">
            <v>92</v>
          </cell>
          <cell r="G5">
            <v>47</v>
          </cell>
          <cell r="H5">
            <v>19.8</v>
          </cell>
          <cell r="J5">
            <v>53.28</v>
          </cell>
          <cell r="K5">
            <v>18.8</v>
          </cell>
        </row>
        <row r="6">
          <cell r="B6">
            <v>25.556521739130432</v>
          </cell>
          <cell r="C6">
            <v>29.5</v>
          </cell>
          <cell r="D6">
            <v>22.4</v>
          </cell>
          <cell r="E6">
            <v>80.217391304347828</v>
          </cell>
          <cell r="F6">
            <v>92</v>
          </cell>
          <cell r="G6">
            <v>63</v>
          </cell>
          <cell r="H6">
            <v>11.520000000000001</v>
          </cell>
          <cell r="J6">
            <v>32.04</v>
          </cell>
          <cell r="K6">
            <v>0</v>
          </cell>
        </row>
        <row r="7">
          <cell r="B7">
            <v>24.15909090909091</v>
          </cell>
          <cell r="C7">
            <v>26.5</v>
          </cell>
          <cell r="D7">
            <v>22.9</v>
          </cell>
          <cell r="E7">
            <v>86.36363636363636</v>
          </cell>
          <cell r="F7">
            <v>92</v>
          </cell>
          <cell r="G7">
            <v>70</v>
          </cell>
          <cell r="H7">
            <v>9.7200000000000006</v>
          </cell>
          <cell r="J7">
            <v>17.28</v>
          </cell>
          <cell r="K7">
            <v>16.799999999999997</v>
          </cell>
        </row>
        <row r="8">
          <cell r="B8">
            <v>26.131818181818179</v>
          </cell>
          <cell r="C8">
            <v>33.299999999999997</v>
          </cell>
          <cell r="D8">
            <v>21.5</v>
          </cell>
          <cell r="E8">
            <v>76.13636363636364</v>
          </cell>
          <cell r="F8">
            <v>92</v>
          </cell>
          <cell r="G8">
            <v>49</v>
          </cell>
          <cell r="H8">
            <v>7.2</v>
          </cell>
          <cell r="J8">
            <v>16.2</v>
          </cell>
          <cell r="K8">
            <v>0</v>
          </cell>
        </row>
        <row r="9">
          <cell r="B9">
            <v>27.328571428571429</v>
          </cell>
          <cell r="C9">
            <v>33</v>
          </cell>
          <cell r="D9">
            <v>23.9</v>
          </cell>
          <cell r="E9">
            <v>76.428571428571431</v>
          </cell>
          <cell r="F9">
            <v>89</v>
          </cell>
          <cell r="G9">
            <v>56</v>
          </cell>
          <cell r="H9">
            <v>18</v>
          </cell>
          <cell r="J9">
            <v>44.28</v>
          </cell>
          <cell r="K9">
            <v>0</v>
          </cell>
        </row>
        <row r="10">
          <cell r="B10">
            <v>26.825000000000003</v>
          </cell>
          <cell r="C10">
            <v>32.799999999999997</v>
          </cell>
          <cell r="D10">
            <v>22.9</v>
          </cell>
          <cell r="E10">
            <v>75.916666666666671</v>
          </cell>
          <cell r="F10">
            <v>90</v>
          </cell>
          <cell r="G10">
            <v>52</v>
          </cell>
          <cell r="H10">
            <v>7.5600000000000005</v>
          </cell>
          <cell r="J10">
            <v>22.32</v>
          </cell>
          <cell r="K10">
            <v>0</v>
          </cell>
        </row>
        <row r="11">
          <cell r="B11">
            <v>26.6</v>
          </cell>
          <cell r="C11">
            <v>33.200000000000003</v>
          </cell>
          <cell r="D11">
            <v>23.9</v>
          </cell>
          <cell r="E11">
            <v>79.523809523809518</v>
          </cell>
          <cell r="F11">
            <v>90</v>
          </cell>
          <cell r="G11">
            <v>49</v>
          </cell>
          <cell r="H11">
            <v>14.04</v>
          </cell>
          <cell r="J11">
            <v>27</v>
          </cell>
          <cell r="K11">
            <v>4</v>
          </cell>
        </row>
        <row r="12">
          <cell r="B12">
            <v>26.895652173913049</v>
          </cell>
          <cell r="C12">
            <v>33</v>
          </cell>
          <cell r="D12">
            <v>23.2</v>
          </cell>
          <cell r="E12">
            <v>69.913043478260875</v>
          </cell>
          <cell r="F12">
            <v>91</v>
          </cell>
          <cell r="G12">
            <v>40</v>
          </cell>
          <cell r="H12">
            <v>5.04</v>
          </cell>
          <cell r="J12">
            <v>22.32</v>
          </cell>
          <cell r="K12">
            <v>0.2</v>
          </cell>
        </row>
        <row r="13">
          <cell r="B13">
            <v>27.525000000000006</v>
          </cell>
          <cell r="C13">
            <v>34</v>
          </cell>
          <cell r="D13">
            <v>20.8</v>
          </cell>
          <cell r="E13">
            <v>57.05</v>
          </cell>
          <cell r="F13">
            <v>84</v>
          </cell>
          <cell r="G13">
            <v>23</v>
          </cell>
          <cell r="H13">
            <v>5.4</v>
          </cell>
          <cell r="J13">
            <v>18</v>
          </cell>
          <cell r="K13">
            <v>0</v>
          </cell>
        </row>
        <row r="14">
          <cell r="B14">
            <v>28.810000000000002</v>
          </cell>
          <cell r="C14">
            <v>35.6</v>
          </cell>
          <cell r="D14">
            <v>20.3</v>
          </cell>
          <cell r="E14">
            <v>54.75</v>
          </cell>
          <cell r="F14">
            <v>87</v>
          </cell>
          <cell r="G14">
            <v>30</v>
          </cell>
          <cell r="H14">
            <v>10.08</v>
          </cell>
          <cell r="J14">
            <v>21.240000000000002</v>
          </cell>
          <cell r="K14">
            <v>0</v>
          </cell>
        </row>
        <row r="15">
          <cell r="B15">
            <v>29.245833333333326</v>
          </cell>
          <cell r="C15">
            <v>37.5</v>
          </cell>
          <cell r="D15">
            <v>22.1</v>
          </cell>
          <cell r="E15">
            <v>61.041666666666664</v>
          </cell>
          <cell r="F15">
            <v>89</v>
          </cell>
          <cell r="G15">
            <v>30</v>
          </cell>
          <cell r="H15">
            <v>6.84</v>
          </cell>
          <cell r="J15">
            <v>28.44</v>
          </cell>
          <cell r="K15">
            <v>0</v>
          </cell>
        </row>
        <row r="16">
          <cell r="B16">
            <v>25.81904761904762</v>
          </cell>
          <cell r="C16">
            <v>28.1</v>
          </cell>
          <cell r="D16">
            <v>22.8</v>
          </cell>
          <cell r="E16">
            <v>63.761904761904759</v>
          </cell>
          <cell r="F16">
            <v>86</v>
          </cell>
          <cell r="G16">
            <v>43</v>
          </cell>
          <cell r="H16">
            <v>15.120000000000001</v>
          </cell>
          <cell r="J16">
            <v>29.16</v>
          </cell>
          <cell r="K16">
            <v>0</v>
          </cell>
        </row>
        <row r="17">
          <cell r="B17">
            <v>22.726315789473688</v>
          </cell>
          <cell r="C17">
            <v>28.4</v>
          </cell>
          <cell r="D17">
            <v>17.899999999999999</v>
          </cell>
          <cell r="E17">
            <v>52.578947368421055</v>
          </cell>
          <cell r="F17">
            <v>71</v>
          </cell>
          <cell r="G17">
            <v>30</v>
          </cell>
          <cell r="H17">
            <v>10.08</v>
          </cell>
          <cell r="J17">
            <v>24.12</v>
          </cell>
          <cell r="K17">
            <v>0</v>
          </cell>
        </row>
        <row r="18">
          <cell r="B18">
            <v>23.854166666666668</v>
          </cell>
          <cell r="C18">
            <v>33.9</v>
          </cell>
          <cell r="D18">
            <v>14.1</v>
          </cell>
          <cell r="E18">
            <v>52.666666666666664</v>
          </cell>
          <cell r="F18">
            <v>88</v>
          </cell>
          <cell r="G18">
            <v>20</v>
          </cell>
          <cell r="H18">
            <v>7.2</v>
          </cell>
          <cell r="J18">
            <v>18.720000000000002</v>
          </cell>
          <cell r="K18">
            <v>0</v>
          </cell>
        </row>
        <row r="19">
          <cell r="B19">
            <v>26.772727272727273</v>
          </cell>
          <cell r="C19">
            <v>36.9</v>
          </cell>
          <cell r="D19">
            <v>17.2</v>
          </cell>
          <cell r="E19">
            <v>53.545454545454547</v>
          </cell>
          <cell r="F19">
            <v>82</v>
          </cell>
          <cell r="G19">
            <v>28</v>
          </cell>
          <cell r="H19">
            <v>7.9200000000000008</v>
          </cell>
          <cell r="J19">
            <v>23.759999999999998</v>
          </cell>
          <cell r="K19">
            <v>0</v>
          </cell>
        </row>
        <row r="20">
          <cell r="B20">
            <v>29.904347826086958</v>
          </cell>
          <cell r="C20">
            <v>35.4</v>
          </cell>
          <cell r="D20">
            <v>24.4</v>
          </cell>
          <cell r="E20">
            <v>59.173913043478258</v>
          </cell>
          <cell r="F20">
            <v>82</v>
          </cell>
          <cell r="G20">
            <v>40</v>
          </cell>
          <cell r="H20">
            <v>14.04</v>
          </cell>
          <cell r="J20">
            <v>30.240000000000002</v>
          </cell>
          <cell r="K20">
            <v>0</v>
          </cell>
        </row>
        <row r="21">
          <cell r="B21">
            <v>29.559999999999992</v>
          </cell>
          <cell r="C21">
            <v>34.6</v>
          </cell>
          <cell r="D21">
            <v>24.2</v>
          </cell>
          <cell r="E21">
            <v>63.8</v>
          </cell>
          <cell r="F21">
            <v>86</v>
          </cell>
          <cell r="G21">
            <v>44</v>
          </cell>
          <cell r="H21">
            <v>11.879999999999999</v>
          </cell>
          <cell r="J21">
            <v>29.52</v>
          </cell>
          <cell r="K21">
            <v>0.2</v>
          </cell>
        </row>
        <row r="22">
          <cell r="B22">
            <v>28.909523809523812</v>
          </cell>
          <cell r="C22">
            <v>35.1</v>
          </cell>
          <cell r="D22">
            <v>23.9</v>
          </cell>
          <cell r="E22">
            <v>67.952380952380949</v>
          </cell>
          <cell r="F22">
            <v>90</v>
          </cell>
          <cell r="G22">
            <v>42</v>
          </cell>
          <cell r="H22">
            <v>9.3600000000000012</v>
          </cell>
          <cell r="J22">
            <v>26.28</v>
          </cell>
          <cell r="K22">
            <v>0</v>
          </cell>
        </row>
        <row r="23">
          <cell r="B23">
            <v>28.395454545454548</v>
          </cell>
          <cell r="C23">
            <v>33.9</v>
          </cell>
          <cell r="D23">
            <v>23.4</v>
          </cell>
          <cell r="E23">
            <v>68.13636363636364</v>
          </cell>
          <cell r="F23">
            <v>89</v>
          </cell>
          <cell r="G23">
            <v>48</v>
          </cell>
          <cell r="H23">
            <v>10.08</v>
          </cell>
          <cell r="J23">
            <v>27</v>
          </cell>
          <cell r="K23">
            <v>0</v>
          </cell>
        </row>
        <row r="24">
          <cell r="B24">
            <v>28.354545454545452</v>
          </cell>
          <cell r="C24">
            <v>36.1</v>
          </cell>
          <cell r="D24">
            <v>23.4</v>
          </cell>
          <cell r="E24">
            <v>70.454545454545453</v>
          </cell>
          <cell r="F24">
            <v>90</v>
          </cell>
          <cell r="G24">
            <v>37</v>
          </cell>
          <cell r="H24">
            <v>10.8</v>
          </cell>
          <cell r="J24">
            <v>32.4</v>
          </cell>
          <cell r="K24">
            <v>1.8</v>
          </cell>
        </row>
        <row r="25">
          <cell r="B25">
            <v>27.740909090909096</v>
          </cell>
          <cell r="C25">
            <v>33.6</v>
          </cell>
          <cell r="D25">
            <v>24.1</v>
          </cell>
          <cell r="E25">
            <v>75.090909090909093</v>
          </cell>
          <cell r="F25">
            <v>91</v>
          </cell>
          <cell r="G25">
            <v>49</v>
          </cell>
          <cell r="H25">
            <v>6.48</v>
          </cell>
          <cell r="J25">
            <v>14.76</v>
          </cell>
          <cell r="K25">
            <v>0.4</v>
          </cell>
        </row>
        <row r="26">
          <cell r="B26">
            <v>28.995833333333334</v>
          </cell>
          <cell r="C26">
            <v>35.4</v>
          </cell>
          <cell r="D26">
            <v>24.6</v>
          </cell>
          <cell r="E26">
            <v>69.833333333333329</v>
          </cell>
          <cell r="F26">
            <v>87</v>
          </cell>
          <cell r="G26">
            <v>43</v>
          </cell>
          <cell r="H26">
            <v>9</v>
          </cell>
          <cell r="J26">
            <v>24.12</v>
          </cell>
          <cell r="K26">
            <v>0</v>
          </cell>
        </row>
        <row r="27">
          <cell r="B27">
            <v>28.333333333333332</v>
          </cell>
          <cell r="C27">
            <v>34.4</v>
          </cell>
          <cell r="D27">
            <v>24.3</v>
          </cell>
          <cell r="E27">
            <v>71.583333333333329</v>
          </cell>
          <cell r="F27">
            <v>88</v>
          </cell>
          <cell r="G27">
            <v>47</v>
          </cell>
          <cell r="H27">
            <v>12.6</v>
          </cell>
          <cell r="J27">
            <v>33.119999999999997</v>
          </cell>
          <cell r="K27">
            <v>0</v>
          </cell>
        </row>
        <row r="28">
          <cell r="B28">
            <v>29.72608695652174</v>
          </cell>
          <cell r="C28">
            <v>37.4</v>
          </cell>
          <cell r="D28">
            <v>23.5</v>
          </cell>
          <cell r="E28">
            <v>64.304347826086953</v>
          </cell>
          <cell r="F28">
            <v>91</v>
          </cell>
          <cell r="G28">
            <v>32</v>
          </cell>
          <cell r="H28">
            <v>7.5600000000000005</v>
          </cell>
          <cell r="J28">
            <v>28.8</v>
          </cell>
          <cell r="K28">
            <v>0</v>
          </cell>
        </row>
        <row r="29">
          <cell r="B29">
            <v>30.54347826086957</v>
          </cell>
          <cell r="C29">
            <v>37.4</v>
          </cell>
          <cell r="D29">
            <v>23.6</v>
          </cell>
          <cell r="E29">
            <v>52.826086956521742</v>
          </cell>
          <cell r="F29">
            <v>78</v>
          </cell>
          <cell r="G29">
            <v>30</v>
          </cell>
          <cell r="H29">
            <v>15.48</v>
          </cell>
          <cell r="J29">
            <v>34.200000000000003</v>
          </cell>
          <cell r="K29">
            <v>0</v>
          </cell>
        </row>
        <row r="30">
          <cell r="B30">
            <v>30.404761904761905</v>
          </cell>
          <cell r="C30">
            <v>36.700000000000003</v>
          </cell>
          <cell r="D30">
            <v>24.4</v>
          </cell>
          <cell r="E30">
            <v>57.095238095238095</v>
          </cell>
          <cell r="F30">
            <v>79</v>
          </cell>
          <cell r="G30">
            <v>38</v>
          </cell>
          <cell r="H30">
            <v>14.4</v>
          </cell>
          <cell r="J30">
            <v>28.8</v>
          </cell>
          <cell r="K30">
            <v>0</v>
          </cell>
        </row>
        <row r="31">
          <cell r="B31">
            <v>30.590909090909086</v>
          </cell>
          <cell r="C31">
            <v>36.6</v>
          </cell>
          <cell r="D31">
            <v>24.5</v>
          </cell>
          <cell r="E31">
            <v>61.090909090909093</v>
          </cell>
          <cell r="F31">
            <v>87</v>
          </cell>
          <cell r="G31">
            <v>39</v>
          </cell>
          <cell r="H31">
            <v>14.76</v>
          </cell>
          <cell r="J31">
            <v>31.680000000000003</v>
          </cell>
          <cell r="K31">
            <v>0</v>
          </cell>
        </row>
        <row r="32">
          <cell r="B32">
            <v>32.095454545454544</v>
          </cell>
          <cell r="C32">
            <v>37.9</v>
          </cell>
          <cell r="D32">
            <v>26.6</v>
          </cell>
          <cell r="E32">
            <v>53.727272727272727</v>
          </cell>
          <cell r="F32">
            <v>77</v>
          </cell>
          <cell r="G32">
            <v>33</v>
          </cell>
          <cell r="H32">
            <v>17.28</v>
          </cell>
          <cell r="J32">
            <v>46.080000000000005</v>
          </cell>
          <cell r="K32">
            <v>0</v>
          </cell>
        </row>
        <row r="33">
          <cell r="B33">
            <v>32.36666666666666</v>
          </cell>
          <cell r="C33">
            <v>38.700000000000003</v>
          </cell>
          <cell r="D33">
            <v>26.9</v>
          </cell>
          <cell r="E33">
            <v>54.38095238095238</v>
          </cell>
          <cell r="F33">
            <v>77</v>
          </cell>
          <cell r="G33">
            <v>33</v>
          </cell>
          <cell r="H33">
            <v>12.6</v>
          </cell>
          <cell r="J33">
            <v>39.6</v>
          </cell>
          <cell r="K33">
            <v>0</v>
          </cell>
        </row>
        <row r="34">
          <cell r="B34">
            <v>29.282608695652169</v>
          </cell>
          <cell r="C34">
            <v>36.5</v>
          </cell>
          <cell r="D34">
            <v>24.5</v>
          </cell>
          <cell r="E34">
            <v>64.652173913043484</v>
          </cell>
          <cell r="F34">
            <v>83</v>
          </cell>
          <cell r="G34">
            <v>36</v>
          </cell>
          <cell r="H34">
            <v>10.08</v>
          </cell>
          <cell r="J34">
            <v>24.840000000000003</v>
          </cell>
          <cell r="K34">
            <v>0</v>
          </cell>
        </row>
      </sheetData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28.591666666666672</v>
          </cell>
          <cell r="C5">
            <v>35.9</v>
          </cell>
          <cell r="D5">
            <v>22.9</v>
          </cell>
          <cell r="E5">
            <v>60.666666666666664</v>
          </cell>
          <cell r="F5">
            <v>92</v>
          </cell>
          <cell r="G5">
            <v>41</v>
          </cell>
          <cell r="H5">
            <v>32.76</v>
          </cell>
          <cell r="J5">
            <v>66.239999999999995</v>
          </cell>
          <cell r="K5">
            <v>9.4</v>
          </cell>
        </row>
        <row r="6">
          <cell r="B6">
            <v>25.691666666666666</v>
          </cell>
          <cell r="C6">
            <v>31.2</v>
          </cell>
          <cell r="D6">
            <v>22.8</v>
          </cell>
          <cell r="E6">
            <v>83.041666666666671</v>
          </cell>
          <cell r="F6">
            <v>94</v>
          </cell>
          <cell r="G6">
            <v>59</v>
          </cell>
          <cell r="H6">
            <v>27</v>
          </cell>
          <cell r="J6">
            <v>41.76</v>
          </cell>
          <cell r="K6">
            <v>3.6000000000000005</v>
          </cell>
        </row>
        <row r="7">
          <cell r="B7">
            <v>25.445833333333336</v>
          </cell>
          <cell r="C7">
            <v>28.7</v>
          </cell>
          <cell r="D7">
            <v>23.6</v>
          </cell>
          <cell r="E7">
            <v>84.5</v>
          </cell>
          <cell r="F7">
            <v>93</v>
          </cell>
          <cell r="G7">
            <v>71</v>
          </cell>
          <cell r="H7">
            <v>22.32</v>
          </cell>
          <cell r="J7">
            <v>38.519999999999996</v>
          </cell>
          <cell r="K7">
            <v>16.399999999999999</v>
          </cell>
        </row>
        <row r="8">
          <cell r="B8">
            <v>27.541666666666668</v>
          </cell>
          <cell r="C8">
            <v>34.700000000000003</v>
          </cell>
          <cell r="D8">
            <v>22.6</v>
          </cell>
          <cell r="E8">
            <v>77.416666666666671</v>
          </cell>
          <cell r="F8">
            <v>98</v>
          </cell>
          <cell r="G8">
            <v>46</v>
          </cell>
          <cell r="H8">
            <v>15.120000000000001</v>
          </cell>
          <cell r="J8">
            <v>31.319999999999997</v>
          </cell>
          <cell r="K8">
            <v>0.2</v>
          </cell>
        </row>
        <row r="9">
          <cell r="B9">
            <v>28.095833333333342</v>
          </cell>
          <cell r="C9">
            <v>34.200000000000003</v>
          </cell>
          <cell r="D9">
            <v>22.3</v>
          </cell>
          <cell r="E9">
            <v>76.875</v>
          </cell>
          <cell r="F9">
            <v>93</v>
          </cell>
          <cell r="G9">
            <v>51</v>
          </cell>
          <cell r="H9">
            <v>17.64</v>
          </cell>
          <cell r="J9">
            <v>75.239999999999995</v>
          </cell>
          <cell r="K9">
            <v>5.8</v>
          </cell>
        </row>
        <row r="10">
          <cell r="B10">
            <v>26.933333333333334</v>
          </cell>
          <cell r="C10">
            <v>33.799999999999997</v>
          </cell>
          <cell r="D10">
            <v>23</v>
          </cell>
          <cell r="E10">
            <v>77.5</v>
          </cell>
          <cell r="F10">
            <v>95</v>
          </cell>
          <cell r="G10">
            <v>47</v>
          </cell>
          <cell r="H10">
            <v>11.879999999999999</v>
          </cell>
          <cell r="J10">
            <v>26.64</v>
          </cell>
          <cell r="K10">
            <v>7.9999999999999991</v>
          </cell>
        </row>
        <row r="11">
          <cell r="B11">
            <v>25.441666666666674</v>
          </cell>
          <cell r="C11">
            <v>32.1</v>
          </cell>
          <cell r="D11">
            <v>23.4</v>
          </cell>
          <cell r="E11">
            <v>84.458333333333329</v>
          </cell>
          <cell r="F11">
            <v>93</v>
          </cell>
          <cell r="G11">
            <v>56</v>
          </cell>
          <cell r="H11">
            <v>24.840000000000003</v>
          </cell>
          <cell r="J11">
            <v>47.88</v>
          </cell>
          <cell r="K11">
            <v>12.4</v>
          </cell>
        </row>
        <row r="12">
          <cell r="B12">
            <v>26.854166666666668</v>
          </cell>
          <cell r="C12">
            <v>33.700000000000003</v>
          </cell>
          <cell r="D12">
            <v>22.8</v>
          </cell>
          <cell r="E12">
            <v>74.333333333333329</v>
          </cell>
          <cell r="F12">
            <v>94</v>
          </cell>
          <cell r="G12">
            <v>38</v>
          </cell>
          <cell r="H12">
            <v>16.2</v>
          </cell>
          <cell r="J12">
            <v>30.240000000000002</v>
          </cell>
          <cell r="K12">
            <v>6.6000000000000005</v>
          </cell>
        </row>
        <row r="13">
          <cell r="B13">
            <v>27.766666666666669</v>
          </cell>
          <cell r="C13">
            <v>35.1</v>
          </cell>
          <cell r="D13">
            <v>20.8</v>
          </cell>
          <cell r="E13">
            <v>62.875</v>
          </cell>
          <cell r="F13">
            <v>93</v>
          </cell>
          <cell r="G13">
            <v>25</v>
          </cell>
          <cell r="H13">
            <v>11.520000000000001</v>
          </cell>
          <cell r="J13">
            <v>24.840000000000003</v>
          </cell>
          <cell r="K13">
            <v>0</v>
          </cell>
        </row>
        <row r="14">
          <cell r="B14">
            <v>28.370833333333334</v>
          </cell>
          <cell r="C14">
            <v>37.200000000000003</v>
          </cell>
          <cell r="D14">
            <v>20.100000000000001</v>
          </cell>
          <cell r="E14">
            <v>59.208333333333336</v>
          </cell>
          <cell r="F14">
            <v>92</v>
          </cell>
          <cell r="G14">
            <v>26</v>
          </cell>
          <cell r="H14">
            <v>12.96</v>
          </cell>
          <cell r="J14">
            <v>28.44</v>
          </cell>
          <cell r="K14">
            <v>0</v>
          </cell>
        </row>
        <row r="15">
          <cell r="B15">
            <v>28.745833333333337</v>
          </cell>
          <cell r="C15">
            <v>37.6</v>
          </cell>
          <cell r="D15">
            <v>21.9</v>
          </cell>
          <cell r="E15">
            <v>64.75</v>
          </cell>
          <cell r="F15">
            <v>90</v>
          </cell>
          <cell r="G15">
            <v>36</v>
          </cell>
          <cell r="H15">
            <v>14.76</v>
          </cell>
          <cell r="J15">
            <v>73.8</v>
          </cell>
          <cell r="K15">
            <v>47.4</v>
          </cell>
        </row>
        <row r="16">
          <cell r="B16">
            <v>26.025000000000002</v>
          </cell>
          <cell r="C16">
            <v>30.2</v>
          </cell>
          <cell r="D16">
            <v>23.7</v>
          </cell>
          <cell r="E16">
            <v>76.791666666666671</v>
          </cell>
          <cell r="F16">
            <v>92</v>
          </cell>
          <cell r="G16">
            <v>63</v>
          </cell>
          <cell r="H16">
            <v>25.2</v>
          </cell>
          <cell r="J16">
            <v>46.080000000000005</v>
          </cell>
          <cell r="K16">
            <v>0.2</v>
          </cell>
        </row>
        <row r="17">
          <cell r="B17">
            <v>22.083333333333332</v>
          </cell>
          <cell r="C17">
            <v>26.9</v>
          </cell>
          <cell r="D17">
            <v>18.399999999999999</v>
          </cell>
          <cell r="E17">
            <v>61</v>
          </cell>
          <cell r="F17">
            <v>77</v>
          </cell>
          <cell r="G17">
            <v>44</v>
          </cell>
          <cell r="H17">
            <v>17.64</v>
          </cell>
          <cell r="J17">
            <v>34.92</v>
          </cell>
          <cell r="K17">
            <v>0</v>
          </cell>
        </row>
        <row r="18">
          <cell r="B18">
            <v>24.995833333333326</v>
          </cell>
          <cell r="C18">
            <v>33.9</v>
          </cell>
          <cell r="D18">
            <v>16.899999999999999</v>
          </cell>
          <cell r="E18">
            <v>60.5</v>
          </cell>
          <cell r="F18">
            <v>92</v>
          </cell>
          <cell r="G18">
            <v>29</v>
          </cell>
          <cell r="H18">
            <v>11.879999999999999</v>
          </cell>
          <cell r="J18">
            <v>24.48</v>
          </cell>
          <cell r="K18">
            <v>0</v>
          </cell>
        </row>
        <row r="19">
          <cell r="B19">
            <v>28.062499999999996</v>
          </cell>
          <cell r="C19">
            <v>38</v>
          </cell>
          <cell r="D19">
            <v>19.8</v>
          </cell>
          <cell r="E19">
            <v>58.291666666666664</v>
          </cell>
          <cell r="F19">
            <v>86</v>
          </cell>
          <cell r="G19">
            <v>29</v>
          </cell>
          <cell r="H19">
            <v>18.36</v>
          </cell>
          <cell r="J19">
            <v>35.28</v>
          </cell>
          <cell r="K19">
            <v>0</v>
          </cell>
        </row>
        <row r="20">
          <cell r="B20">
            <v>29.587499999999995</v>
          </cell>
          <cell r="C20">
            <v>36.1</v>
          </cell>
          <cell r="D20">
            <v>24.8</v>
          </cell>
          <cell r="E20">
            <v>64.208333333333329</v>
          </cell>
          <cell r="F20">
            <v>83</v>
          </cell>
          <cell r="G20">
            <v>37</v>
          </cell>
          <cell r="H20">
            <v>20.52</v>
          </cell>
          <cell r="J20">
            <v>33.119999999999997</v>
          </cell>
          <cell r="K20">
            <v>0</v>
          </cell>
        </row>
        <row r="21">
          <cell r="B21">
            <v>28.204166666666666</v>
          </cell>
          <cell r="C21">
            <v>32.4</v>
          </cell>
          <cell r="D21">
            <v>25.3</v>
          </cell>
          <cell r="E21">
            <v>72.833333333333329</v>
          </cell>
          <cell r="F21">
            <v>86</v>
          </cell>
          <cell r="G21">
            <v>59</v>
          </cell>
          <cell r="H21">
            <v>26.64</v>
          </cell>
          <cell r="J21">
            <v>42.84</v>
          </cell>
          <cell r="K21">
            <v>0</v>
          </cell>
        </row>
        <row r="22">
          <cell r="B22">
            <v>27.154166666666669</v>
          </cell>
          <cell r="C22">
            <v>34.6</v>
          </cell>
          <cell r="D22">
            <v>24</v>
          </cell>
          <cell r="E22">
            <v>80.041666666666671</v>
          </cell>
          <cell r="F22">
            <v>90</v>
          </cell>
          <cell r="G22">
            <v>50</v>
          </cell>
          <cell r="H22">
            <v>14.04</v>
          </cell>
          <cell r="J22">
            <v>32.4</v>
          </cell>
          <cell r="K22">
            <v>20</v>
          </cell>
        </row>
        <row r="23">
          <cell r="B23">
            <v>26.637500000000003</v>
          </cell>
          <cell r="C23">
            <v>32.9</v>
          </cell>
          <cell r="D23">
            <v>22.7</v>
          </cell>
          <cell r="E23">
            <v>78</v>
          </cell>
          <cell r="F23">
            <v>93</v>
          </cell>
          <cell r="G23">
            <v>51</v>
          </cell>
          <cell r="H23">
            <v>18</v>
          </cell>
          <cell r="J23">
            <v>28.44</v>
          </cell>
          <cell r="K23">
            <v>1.7999999999999998</v>
          </cell>
        </row>
        <row r="24">
          <cell r="B24">
            <v>26.479166666666668</v>
          </cell>
          <cell r="C24">
            <v>34.200000000000003</v>
          </cell>
          <cell r="D24">
            <v>23.9</v>
          </cell>
          <cell r="E24">
            <v>82.916666666666671</v>
          </cell>
          <cell r="F24">
            <v>94</v>
          </cell>
          <cell r="G24">
            <v>47</v>
          </cell>
          <cell r="H24">
            <v>23.759999999999998</v>
          </cell>
          <cell r="J24">
            <v>47.16</v>
          </cell>
          <cell r="K24">
            <v>2.4000000000000004</v>
          </cell>
        </row>
        <row r="25">
          <cell r="B25">
            <v>27.754166666666663</v>
          </cell>
          <cell r="C25">
            <v>34.700000000000003</v>
          </cell>
          <cell r="D25">
            <v>23.9</v>
          </cell>
          <cell r="E25">
            <v>76.791666666666671</v>
          </cell>
          <cell r="F25">
            <v>94</v>
          </cell>
          <cell r="G25">
            <v>44</v>
          </cell>
          <cell r="H25">
            <v>14.04</v>
          </cell>
          <cell r="J25">
            <v>27</v>
          </cell>
          <cell r="K25">
            <v>0.2</v>
          </cell>
        </row>
        <row r="26">
          <cell r="B26">
            <v>27.3</v>
          </cell>
          <cell r="C26">
            <v>34.200000000000003</v>
          </cell>
          <cell r="D26">
            <v>23.7</v>
          </cell>
          <cell r="E26">
            <v>79</v>
          </cell>
          <cell r="F26">
            <v>92</v>
          </cell>
          <cell r="G26">
            <v>47</v>
          </cell>
          <cell r="H26">
            <v>19.079999999999998</v>
          </cell>
          <cell r="J26">
            <v>28.08</v>
          </cell>
          <cell r="K26">
            <v>25.6</v>
          </cell>
        </row>
        <row r="27">
          <cell r="B27">
            <v>26.049999999999997</v>
          </cell>
          <cell r="C27">
            <v>30.5</v>
          </cell>
          <cell r="D27">
            <v>23.9</v>
          </cell>
          <cell r="E27">
            <v>83.208333333333329</v>
          </cell>
          <cell r="F27">
            <v>93</v>
          </cell>
          <cell r="G27">
            <v>62</v>
          </cell>
          <cell r="H27">
            <v>11.879999999999999</v>
          </cell>
          <cell r="J27">
            <v>37.080000000000005</v>
          </cell>
          <cell r="K27">
            <v>0.2</v>
          </cell>
        </row>
        <row r="28">
          <cell r="B28">
            <v>29.033333333333335</v>
          </cell>
          <cell r="C28">
            <v>36.5</v>
          </cell>
          <cell r="D28">
            <v>23</v>
          </cell>
          <cell r="E28">
            <v>71.25</v>
          </cell>
          <cell r="F28">
            <v>98</v>
          </cell>
          <cell r="G28">
            <v>35</v>
          </cell>
          <cell r="H28">
            <v>9.3600000000000012</v>
          </cell>
          <cell r="J28">
            <v>22.32</v>
          </cell>
          <cell r="K28">
            <v>0</v>
          </cell>
        </row>
        <row r="29">
          <cell r="B29">
            <v>29.970833333333335</v>
          </cell>
          <cell r="C29">
            <v>36.5</v>
          </cell>
          <cell r="D29">
            <v>23.1</v>
          </cell>
          <cell r="E29">
            <v>67.125</v>
          </cell>
          <cell r="F29">
            <v>91</v>
          </cell>
          <cell r="G29">
            <v>40</v>
          </cell>
          <cell r="H29">
            <v>16.2</v>
          </cell>
          <cell r="J29">
            <v>27</v>
          </cell>
          <cell r="K29">
            <v>0</v>
          </cell>
        </row>
        <row r="30">
          <cell r="B30">
            <v>30.116666666666664</v>
          </cell>
          <cell r="C30">
            <v>35.9</v>
          </cell>
          <cell r="D30">
            <v>26.1</v>
          </cell>
          <cell r="E30">
            <v>69.375</v>
          </cell>
          <cell r="F30">
            <v>89</v>
          </cell>
          <cell r="G30">
            <v>43</v>
          </cell>
          <cell r="H30">
            <v>18</v>
          </cell>
          <cell r="J30">
            <v>47.16</v>
          </cell>
          <cell r="K30">
            <v>0</v>
          </cell>
        </row>
        <row r="31">
          <cell r="B31">
            <v>29.837499999999995</v>
          </cell>
          <cell r="C31">
            <v>35.4</v>
          </cell>
          <cell r="D31">
            <v>25</v>
          </cell>
          <cell r="E31">
            <v>68.375</v>
          </cell>
          <cell r="F31">
            <v>91</v>
          </cell>
          <cell r="G31">
            <v>47</v>
          </cell>
          <cell r="H31">
            <v>20.16</v>
          </cell>
          <cell r="J31">
            <v>39.24</v>
          </cell>
          <cell r="K31">
            <v>0</v>
          </cell>
        </row>
        <row r="32">
          <cell r="B32">
            <v>30.720833333333328</v>
          </cell>
          <cell r="C32">
            <v>36.299999999999997</v>
          </cell>
          <cell r="D32">
            <v>25.9</v>
          </cell>
          <cell r="E32">
            <v>64.625</v>
          </cell>
          <cell r="F32">
            <v>86</v>
          </cell>
          <cell r="G32">
            <v>39</v>
          </cell>
          <cell r="H32">
            <v>25.92</v>
          </cell>
          <cell r="J32">
            <v>43.56</v>
          </cell>
          <cell r="K32">
            <v>0</v>
          </cell>
        </row>
        <row r="33">
          <cell r="B33">
            <v>31.387499999999999</v>
          </cell>
          <cell r="C33">
            <v>38.4</v>
          </cell>
          <cell r="D33">
            <v>25.1</v>
          </cell>
          <cell r="E33">
            <v>60.958333333333336</v>
          </cell>
          <cell r="F33">
            <v>87</v>
          </cell>
          <cell r="G33">
            <v>32</v>
          </cell>
          <cell r="H33">
            <v>17.28</v>
          </cell>
          <cell r="J33">
            <v>32.04</v>
          </cell>
          <cell r="K33">
            <v>0</v>
          </cell>
        </row>
        <row r="34">
          <cell r="B34">
            <v>27.154166666666669</v>
          </cell>
          <cell r="C34">
            <v>31.7</v>
          </cell>
          <cell r="D34">
            <v>22.8</v>
          </cell>
          <cell r="E34">
            <v>76.833333333333329</v>
          </cell>
          <cell r="F34">
            <v>98</v>
          </cell>
          <cell r="G34">
            <v>57</v>
          </cell>
          <cell r="H34">
            <v>25.56</v>
          </cell>
          <cell r="J34">
            <v>43.92</v>
          </cell>
          <cell r="K34">
            <v>44.800000000000004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26.154166666666665</v>
          </cell>
          <cell r="C5">
            <v>32</v>
          </cell>
          <cell r="D5">
            <v>22.4</v>
          </cell>
          <cell r="E5">
            <v>62.583333333333336</v>
          </cell>
          <cell r="F5">
            <v>94</v>
          </cell>
          <cell r="G5">
            <v>39</v>
          </cell>
          <cell r="H5">
            <v>25.92</v>
          </cell>
          <cell r="J5">
            <v>40.680000000000007</v>
          </cell>
          <cell r="K5">
            <v>1.2</v>
          </cell>
        </row>
        <row r="6">
          <cell r="B6">
            <v>23.979166666666661</v>
          </cell>
          <cell r="C6">
            <v>28.9</v>
          </cell>
          <cell r="D6">
            <v>21.7</v>
          </cell>
          <cell r="E6">
            <v>89.666666666666671</v>
          </cell>
          <cell r="F6">
            <v>98</v>
          </cell>
          <cell r="G6">
            <v>67</v>
          </cell>
          <cell r="H6">
            <v>14.76</v>
          </cell>
          <cell r="J6">
            <v>51.12</v>
          </cell>
          <cell r="K6">
            <v>7.4</v>
          </cell>
        </row>
        <row r="7">
          <cell r="B7">
            <v>23.112500000000001</v>
          </cell>
          <cell r="C7">
            <v>29.2</v>
          </cell>
          <cell r="D7">
            <v>19.8</v>
          </cell>
          <cell r="E7">
            <v>90.416666666666671</v>
          </cell>
          <cell r="F7">
            <v>99</v>
          </cell>
          <cell r="G7">
            <v>66</v>
          </cell>
          <cell r="H7">
            <v>16.920000000000002</v>
          </cell>
          <cell r="J7">
            <v>38.159999999999997</v>
          </cell>
          <cell r="K7">
            <v>40.599999999999994</v>
          </cell>
        </row>
        <row r="8">
          <cell r="B8">
            <v>26.341666666666665</v>
          </cell>
          <cell r="C8">
            <v>32.9</v>
          </cell>
          <cell r="D8">
            <v>22.5</v>
          </cell>
          <cell r="E8">
            <v>80.458333333333329</v>
          </cell>
          <cell r="F8">
            <v>98</v>
          </cell>
          <cell r="G8">
            <v>47</v>
          </cell>
          <cell r="H8">
            <v>13.68</v>
          </cell>
          <cell r="J8">
            <v>26.64</v>
          </cell>
          <cell r="K8">
            <v>0.2</v>
          </cell>
        </row>
        <row r="9">
          <cell r="B9">
            <v>25.929166666666664</v>
          </cell>
          <cell r="C9">
            <v>31.4</v>
          </cell>
          <cell r="D9">
            <v>23.1</v>
          </cell>
          <cell r="E9">
            <v>83</v>
          </cell>
          <cell r="F9">
            <v>96</v>
          </cell>
          <cell r="G9">
            <v>58</v>
          </cell>
          <cell r="H9">
            <v>13.32</v>
          </cell>
          <cell r="J9">
            <v>32.4</v>
          </cell>
          <cell r="K9">
            <v>5.2</v>
          </cell>
        </row>
        <row r="10">
          <cell r="B10">
            <v>26.037499999999994</v>
          </cell>
          <cell r="C10">
            <v>32.6</v>
          </cell>
          <cell r="D10">
            <v>22.6</v>
          </cell>
          <cell r="E10">
            <v>80.75</v>
          </cell>
          <cell r="F10">
            <v>96</v>
          </cell>
          <cell r="G10">
            <v>51</v>
          </cell>
          <cell r="H10">
            <v>15.840000000000002</v>
          </cell>
          <cell r="J10">
            <v>28.8</v>
          </cell>
          <cell r="K10">
            <v>1</v>
          </cell>
        </row>
        <row r="11">
          <cell r="B11">
            <v>24.887499999999999</v>
          </cell>
          <cell r="C11">
            <v>31.4</v>
          </cell>
          <cell r="D11">
            <v>22.3</v>
          </cell>
          <cell r="E11">
            <v>86.458333333333329</v>
          </cell>
          <cell r="F11">
            <v>98</v>
          </cell>
          <cell r="G11">
            <v>61</v>
          </cell>
          <cell r="H11">
            <v>20.88</v>
          </cell>
          <cell r="J11">
            <v>50.4</v>
          </cell>
          <cell r="K11">
            <v>36.400000000000006</v>
          </cell>
        </row>
        <row r="12">
          <cell r="B12">
            <v>25.362499999999997</v>
          </cell>
          <cell r="C12">
            <v>30.5</v>
          </cell>
          <cell r="D12">
            <v>21.5</v>
          </cell>
          <cell r="E12">
            <v>75.333333333333329</v>
          </cell>
          <cell r="F12">
            <v>94</v>
          </cell>
          <cell r="G12">
            <v>50</v>
          </cell>
          <cell r="H12">
            <v>12.96</v>
          </cell>
          <cell r="J12">
            <v>29.52</v>
          </cell>
          <cell r="K12">
            <v>0</v>
          </cell>
        </row>
        <row r="13">
          <cell r="B13">
            <v>26.845833333333335</v>
          </cell>
          <cell r="C13">
            <v>33.5</v>
          </cell>
          <cell r="D13">
            <v>20.9</v>
          </cell>
          <cell r="E13">
            <v>64.625</v>
          </cell>
          <cell r="F13">
            <v>91</v>
          </cell>
          <cell r="G13">
            <v>33</v>
          </cell>
          <cell r="H13">
            <v>11.16</v>
          </cell>
          <cell r="J13">
            <v>29.16</v>
          </cell>
          <cell r="K13">
            <v>0</v>
          </cell>
        </row>
        <row r="14">
          <cell r="B14">
            <v>27.224999999999994</v>
          </cell>
          <cell r="C14">
            <v>33.299999999999997</v>
          </cell>
          <cell r="D14">
            <v>21.9</v>
          </cell>
          <cell r="E14">
            <v>65.708333333333329</v>
          </cell>
          <cell r="F14">
            <v>86</v>
          </cell>
          <cell r="G14">
            <v>41</v>
          </cell>
          <cell r="H14">
            <v>17.28</v>
          </cell>
          <cell r="J14">
            <v>34.200000000000003</v>
          </cell>
          <cell r="K14">
            <v>0</v>
          </cell>
        </row>
        <row r="15">
          <cell r="B15">
            <v>28.82083333333334</v>
          </cell>
          <cell r="C15">
            <v>36.1</v>
          </cell>
          <cell r="D15">
            <v>22.7</v>
          </cell>
          <cell r="E15">
            <v>58.708333333333336</v>
          </cell>
          <cell r="F15">
            <v>83</v>
          </cell>
          <cell r="G15">
            <v>35</v>
          </cell>
          <cell r="H15">
            <v>14.04</v>
          </cell>
          <cell r="J15">
            <v>37.800000000000004</v>
          </cell>
          <cell r="K15">
            <v>0</v>
          </cell>
        </row>
        <row r="16">
          <cell r="B16">
            <v>26.562499999999996</v>
          </cell>
          <cell r="C16">
            <v>33.299999999999997</v>
          </cell>
          <cell r="D16">
            <v>18.399999999999999</v>
          </cell>
          <cell r="E16">
            <v>62.166666666666664</v>
          </cell>
          <cell r="F16">
            <v>83</v>
          </cell>
          <cell r="G16">
            <v>33</v>
          </cell>
          <cell r="H16">
            <v>22.32</v>
          </cell>
          <cell r="J16">
            <v>47.88</v>
          </cell>
          <cell r="K16">
            <v>0</v>
          </cell>
        </row>
        <row r="17">
          <cell r="B17">
            <v>22.366666666666664</v>
          </cell>
          <cell r="C17">
            <v>30.7</v>
          </cell>
          <cell r="D17">
            <v>16.3</v>
          </cell>
          <cell r="E17">
            <v>53.75</v>
          </cell>
          <cell r="F17">
            <v>89</v>
          </cell>
          <cell r="G17">
            <v>22</v>
          </cell>
          <cell r="H17">
            <v>13.32</v>
          </cell>
          <cell r="J17">
            <v>37.080000000000005</v>
          </cell>
          <cell r="K17">
            <v>0.8</v>
          </cell>
        </row>
        <row r="18">
          <cell r="B18">
            <v>25.029166666666669</v>
          </cell>
          <cell r="C18">
            <v>33.4</v>
          </cell>
          <cell r="D18">
            <v>17.2</v>
          </cell>
          <cell r="E18">
            <v>46.666666666666664</v>
          </cell>
          <cell r="F18">
            <v>68</v>
          </cell>
          <cell r="G18">
            <v>29</v>
          </cell>
          <cell r="H18">
            <v>10.44</v>
          </cell>
          <cell r="J18">
            <v>20.88</v>
          </cell>
          <cell r="K18">
            <v>0</v>
          </cell>
        </row>
        <row r="19">
          <cell r="B19">
            <v>27.358333333333331</v>
          </cell>
          <cell r="C19">
            <v>34.799999999999997</v>
          </cell>
          <cell r="D19">
            <v>21.6</v>
          </cell>
          <cell r="E19">
            <v>60.666666666666664</v>
          </cell>
          <cell r="F19">
            <v>78</v>
          </cell>
          <cell r="G19">
            <v>35</v>
          </cell>
          <cell r="H19">
            <v>19.079999999999998</v>
          </cell>
          <cell r="J19">
            <v>35.28</v>
          </cell>
          <cell r="K19">
            <v>0</v>
          </cell>
        </row>
        <row r="20">
          <cell r="B20">
            <v>28.466666666666665</v>
          </cell>
          <cell r="C20">
            <v>35</v>
          </cell>
          <cell r="D20">
            <v>22.8</v>
          </cell>
          <cell r="E20">
            <v>65.25</v>
          </cell>
          <cell r="F20">
            <v>89</v>
          </cell>
          <cell r="G20">
            <v>40</v>
          </cell>
          <cell r="H20">
            <v>18.36</v>
          </cell>
          <cell r="J20">
            <v>45.36</v>
          </cell>
          <cell r="K20">
            <v>0</v>
          </cell>
        </row>
        <row r="21">
          <cell r="B21">
            <v>28.629166666666666</v>
          </cell>
          <cell r="C21">
            <v>35.5</v>
          </cell>
          <cell r="D21">
            <v>23</v>
          </cell>
          <cell r="E21">
            <v>65.208333333333329</v>
          </cell>
          <cell r="F21">
            <v>91</v>
          </cell>
          <cell r="G21">
            <v>39</v>
          </cell>
          <cell r="H21">
            <v>16.920000000000002</v>
          </cell>
          <cell r="J21">
            <v>38.159999999999997</v>
          </cell>
          <cell r="K21">
            <v>0</v>
          </cell>
        </row>
        <row r="22">
          <cell r="B22">
            <v>29.583333333333339</v>
          </cell>
          <cell r="C22">
            <v>37.4</v>
          </cell>
          <cell r="D22">
            <v>23.2</v>
          </cell>
          <cell r="E22">
            <v>57.333333333333336</v>
          </cell>
          <cell r="F22">
            <v>82</v>
          </cell>
          <cell r="G22">
            <v>22</v>
          </cell>
          <cell r="H22">
            <v>14.04</v>
          </cell>
          <cell r="J22">
            <v>40.32</v>
          </cell>
          <cell r="K22">
            <v>0</v>
          </cell>
        </row>
        <row r="23">
          <cell r="B23">
            <v>29.370833333333326</v>
          </cell>
          <cell r="C23">
            <v>36.6</v>
          </cell>
          <cell r="D23">
            <v>22.2</v>
          </cell>
          <cell r="E23">
            <v>57.875</v>
          </cell>
          <cell r="F23">
            <v>87</v>
          </cell>
          <cell r="G23">
            <v>32</v>
          </cell>
          <cell r="H23">
            <v>12.96</v>
          </cell>
          <cell r="J23">
            <v>38.159999999999997</v>
          </cell>
          <cell r="K23">
            <v>0</v>
          </cell>
        </row>
        <row r="24">
          <cell r="B24">
            <v>28.708333333333339</v>
          </cell>
          <cell r="C24">
            <v>35.6</v>
          </cell>
          <cell r="D24">
            <v>22.4</v>
          </cell>
          <cell r="E24">
            <v>66.791666666666671</v>
          </cell>
          <cell r="F24">
            <v>96</v>
          </cell>
          <cell r="G24">
            <v>43</v>
          </cell>
          <cell r="H24">
            <v>16.2</v>
          </cell>
          <cell r="J24">
            <v>36.36</v>
          </cell>
          <cell r="K24">
            <v>10</v>
          </cell>
        </row>
        <row r="25">
          <cell r="B25">
            <v>26.179166666666664</v>
          </cell>
          <cell r="C25">
            <v>30.6</v>
          </cell>
          <cell r="D25">
            <v>23.6</v>
          </cell>
          <cell r="E25">
            <v>84.791666666666671</v>
          </cell>
          <cell r="F25">
            <v>98</v>
          </cell>
          <cell r="G25">
            <v>63</v>
          </cell>
          <cell r="H25">
            <v>15.48</v>
          </cell>
          <cell r="J25">
            <v>45</v>
          </cell>
          <cell r="K25">
            <v>5.8</v>
          </cell>
        </row>
        <row r="26">
          <cell r="B26">
            <v>26.287499999999994</v>
          </cell>
          <cell r="C26">
            <v>31.7</v>
          </cell>
          <cell r="D26">
            <v>22.4</v>
          </cell>
          <cell r="E26">
            <v>80.875</v>
          </cell>
          <cell r="F26">
            <v>99</v>
          </cell>
          <cell r="G26">
            <v>58</v>
          </cell>
          <cell r="H26">
            <v>13.68</v>
          </cell>
          <cell r="J26">
            <v>33.119999999999997</v>
          </cell>
          <cell r="K26">
            <v>8.7999999999999989</v>
          </cell>
        </row>
        <row r="27">
          <cell r="B27">
            <v>28.020833333333339</v>
          </cell>
          <cell r="C27">
            <v>33.799999999999997</v>
          </cell>
          <cell r="D27">
            <v>22.9</v>
          </cell>
          <cell r="E27">
            <v>68.083333333333329</v>
          </cell>
          <cell r="F27">
            <v>88</v>
          </cell>
          <cell r="G27">
            <v>44</v>
          </cell>
          <cell r="H27">
            <v>16.920000000000002</v>
          </cell>
          <cell r="J27">
            <v>27</v>
          </cell>
          <cell r="K27">
            <v>0</v>
          </cell>
        </row>
        <row r="28">
          <cell r="B28">
            <v>27.720833333333335</v>
          </cell>
          <cell r="C28">
            <v>34.1</v>
          </cell>
          <cell r="D28">
            <v>21.1</v>
          </cell>
          <cell r="E28">
            <v>57.791666666666664</v>
          </cell>
          <cell r="F28">
            <v>80</v>
          </cell>
          <cell r="G28">
            <v>35</v>
          </cell>
          <cell r="H28">
            <v>21.6</v>
          </cell>
          <cell r="J28">
            <v>35.64</v>
          </cell>
          <cell r="K28">
            <v>0</v>
          </cell>
        </row>
        <row r="29">
          <cell r="B29">
            <v>27.691666666666666</v>
          </cell>
          <cell r="C29">
            <v>34.9</v>
          </cell>
          <cell r="D29">
            <v>21</v>
          </cell>
          <cell r="E29">
            <v>50.708333333333336</v>
          </cell>
          <cell r="F29">
            <v>73</v>
          </cell>
          <cell r="G29">
            <v>25</v>
          </cell>
          <cell r="H29">
            <v>19.079999999999998</v>
          </cell>
          <cell r="J29">
            <v>35.64</v>
          </cell>
          <cell r="K29">
            <v>0</v>
          </cell>
        </row>
        <row r="30">
          <cell r="B30">
            <v>29.8125</v>
          </cell>
          <cell r="C30">
            <v>36.9</v>
          </cell>
          <cell r="D30">
            <v>23.2</v>
          </cell>
          <cell r="E30">
            <v>50.166666666666664</v>
          </cell>
          <cell r="F30">
            <v>73</v>
          </cell>
          <cell r="G30">
            <v>36</v>
          </cell>
          <cell r="H30">
            <v>17.64</v>
          </cell>
          <cell r="J30">
            <v>34.200000000000003</v>
          </cell>
          <cell r="K30">
            <v>0</v>
          </cell>
        </row>
        <row r="31">
          <cell r="B31">
            <v>29.341666666666658</v>
          </cell>
          <cell r="C31">
            <v>35.799999999999997</v>
          </cell>
          <cell r="D31">
            <v>24.4</v>
          </cell>
          <cell r="E31">
            <v>66.75</v>
          </cell>
          <cell r="F31">
            <v>91</v>
          </cell>
          <cell r="G31">
            <v>41</v>
          </cell>
          <cell r="H31">
            <v>17.64</v>
          </cell>
          <cell r="J31">
            <v>45.36</v>
          </cell>
          <cell r="K31">
            <v>8.4</v>
          </cell>
        </row>
        <row r="32">
          <cell r="B32">
            <v>29.650000000000002</v>
          </cell>
          <cell r="C32">
            <v>36.299999999999997</v>
          </cell>
          <cell r="D32">
            <v>24.1</v>
          </cell>
          <cell r="E32">
            <v>65.166666666666671</v>
          </cell>
          <cell r="F32">
            <v>89</v>
          </cell>
          <cell r="G32">
            <v>42</v>
          </cell>
          <cell r="H32">
            <v>21.6</v>
          </cell>
          <cell r="J32">
            <v>43.56</v>
          </cell>
          <cell r="K32">
            <v>0</v>
          </cell>
        </row>
        <row r="33">
          <cell r="B33">
            <v>26.745833333333334</v>
          </cell>
          <cell r="C33">
            <v>37.6</v>
          </cell>
          <cell r="D33">
            <v>22.3</v>
          </cell>
          <cell r="E33">
            <v>80.166666666666671</v>
          </cell>
          <cell r="F33">
            <v>97</v>
          </cell>
          <cell r="G33">
            <v>42</v>
          </cell>
          <cell r="H33">
            <v>27.36</v>
          </cell>
          <cell r="J33">
            <v>63</v>
          </cell>
          <cell r="K33">
            <v>6.6</v>
          </cell>
        </row>
        <row r="34">
          <cell r="B34">
            <v>26.650000000000002</v>
          </cell>
          <cell r="C34">
            <v>33.4</v>
          </cell>
          <cell r="D34">
            <v>22.1</v>
          </cell>
          <cell r="E34">
            <v>79.625</v>
          </cell>
          <cell r="F34">
            <v>99</v>
          </cell>
          <cell r="G34">
            <v>48</v>
          </cell>
          <cell r="H34">
            <v>10.08</v>
          </cell>
          <cell r="J34">
            <v>22.68</v>
          </cell>
          <cell r="K34">
            <v>0.4</v>
          </cell>
        </row>
      </sheetData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24.833333333333332</v>
          </cell>
          <cell r="C5">
            <v>31.7</v>
          </cell>
          <cell r="D5">
            <v>20.2</v>
          </cell>
          <cell r="E5">
            <v>68.166666666666671</v>
          </cell>
          <cell r="F5">
            <v>95</v>
          </cell>
          <cell r="G5">
            <v>48</v>
          </cell>
          <cell r="H5">
            <v>19.8</v>
          </cell>
          <cell r="J5">
            <v>44.28</v>
          </cell>
          <cell r="K5">
            <v>11.399999999999999</v>
          </cell>
        </row>
        <row r="6">
          <cell r="B6">
            <v>24.279166666666669</v>
          </cell>
          <cell r="C6">
            <v>31.5</v>
          </cell>
          <cell r="D6">
            <v>21.5</v>
          </cell>
          <cell r="E6">
            <v>85.958333333333329</v>
          </cell>
          <cell r="F6">
            <v>95</v>
          </cell>
          <cell r="G6">
            <v>61</v>
          </cell>
          <cell r="H6">
            <v>17.64</v>
          </cell>
          <cell r="J6">
            <v>43.2</v>
          </cell>
          <cell r="K6">
            <v>5.8000000000000007</v>
          </cell>
        </row>
        <row r="7">
          <cell r="B7">
            <v>23.141666666666666</v>
          </cell>
          <cell r="C7">
            <v>26.1</v>
          </cell>
          <cell r="D7">
            <v>20.3</v>
          </cell>
          <cell r="E7">
            <v>90</v>
          </cell>
          <cell r="F7">
            <v>96</v>
          </cell>
          <cell r="G7">
            <v>73</v>
          </cell>
          <cell r="H7">
            <v>14.4</v>
          </cell>
          <cell r="J7">
            <v>27.36</v>
          </cell>
          <cell r="K7">
            <v>12.799999999999999</v>
          </cell>
        </row>
        <row r="8">
          <cell r="B8">
            <v>26.487500000000001</v>
          </cell>
          <cell r="C8">
            <v>33.700000000000003</v>
          </cell>
          <cell r="D8">
            <v>21.8</v>
          </cell>
          <cell r="E8">
            <v>76.958333333333329</v>
          </cell>
          <cell r="F8">
            <v>97</v>
          </cell>
          <cell r="G8">
            <v>45</v>
          </cell>
          <cell r="H8">
            <v>12.24</v>
          </cell>
          <cell r="J8">
            <v>30.96</v>
          </cell>
          <cell r="K8">
            <v>2.2000000000000002</v>
          </cell>
        </row>
        <row r="9">
          <cell r="B9">
            <v>25.729166666666671</v>
          </cell>
          <cell r="C9">
            <v>33</v>
          </cell>
          <cell r="D9">
            <v>22.6</v>
          </cell>
          <cell r="E9">
            <v>82.375</v>
          </cell>
          <cell r="F9">
            <v>96</v>
          </cell>
          <cell r="G9">
            <v>54</v>
          </cell>
          <cell r="H9">
            <v>10.44</v>
          </cell>
          <cell r="J9">
            <v>26.64</v>
          </cell>
          <cell r="K9">
            <v>9.6</v>
          </cell>
        </row>
        <row r="10">
          <cell r="B10">
            <v>24.391666666666669</v>
          </cell>
          <cell r="C10">
            <v>31.1</v>
          </cell>
          <cell r="D10">
            <v>21.6</v>
          </cell>
          <cell r="E10">
            <v>87.458333333333329</v>
          </cell>
          <cell r="F10">
            <v>97</v>
          </cell>
          <cell r="G10">
            <v>53</v>
          </cell>
          <cell r="H10">
            <v>16.920000000000002</v>
          </cell>
          <cell r="J10">
            <v>37.080000000000005</v>
          </cell>
          <cell r="K10">
            <v>3</v>
          </cell>
        </row>
        <row r="11">
          <cell r="B11">
            <v>23.925000000000001</v>
          </cell>
          <cell r="C11">
            <v>32</v>
          </cell>
          <cell r="D11">
            <v>21.3</v>
          </cell>
          <cell r="E11">
            <v>89.75</v>
          </cell>
          <cell r="F11">
            <v>98</v>
          </cell>
          <cell r="G11">
            <v>57</v>
          </cell>
          <cell r="H11">
            <v>16.559999999999999</v>
          </cell>
          <cell r="J11">
            <v>42.12</v>
          </cell>
          <cell r="K11">
            <v>53.599999999999994</v>
          </cell>
        </row>
        <row r="12">
          <cell r="B12">
            <v>24.208333333333339</v>
          </cell>
          <cell r="C12">
            <v>31.1</v>
          </cell>
          <cell r="D12">
            <v>20.3</v>
          </cell>
          <cell r="E12">
            <v>80.833333333333329</v>
          </cell>
          <cell r="F12">
            <v>97</v>
          </cell>
          <cell r="G12">
            <v>50</v>
          </cell>
          <cell r="H12">
            <v>12.24</v>
          </cell>
          <cell r="J12">
            <v>25.56</v>
          </cell>
          <cell r="K12">
            <v>0.2</v>
          </cell>
        </row>
        <row r="13">
          <cell r="B13">
            <v>25.795833333333334</v>
          </cell>
          <cell r="C13">
            <v>34</v>
          </cell>
          <cell r="D13">
            <v>19.3</v>
          </cell>
          <cell r="E13">
            <v>68</v>
          </cell>
          <cell r="F13">
            <v>96</v>
          </cell>
          <cell r="G13">
            <v>31</v>
          </cell>
          <cell r="H13">
            <v>9</v>
          </cell>
          <cell r="J13">
            <v>20.16</v>
          </cell>
          <cell r="K13">
            <v>0</v>
          </cell>
        </row>
        <row r="14">
          <cell r="B14">
            <v>27.033333333333335</v>
          </cell>
          <cell r="C14">
            <v>35.5</v>
          </cell>
          <cell r="D14">
            <v>20.3</v>
          </cell>
          <cell r="E14">
            <v>63.583333333333336</v>
          </cell>
          <cell r="F14">
            <v>87</v>
          </cell>
          <cell r="G14">
            <v>35</v>
          </cell>
          <cell r="H14">
            <v>13.32</v>
          </cell>
          <cell r="J14">
            <v>28.08</v>
          </cell>
          <cell r="K14">
            <v>0</v>
          </cell>
        </row>
        <row r="15">
          <cell r="B15">
            <v>29.195833333333336</v>
          </cell>
          <cell r="C15">
            <v>38</v>
          </cell>
          <cell r="D15">
            <v>22.5</v>
          </cell>
          <cell r="E15">
            <v>57.75</v>
          </cell>
          <cell r="F15">
            <v>82</v>
          </cell>
          <cell r="G15">
            <v>30</v>
          </cell>
          <cell r="H15">
            <v>15.48</v>
          </cell>
          <cell r="J15">
            <v>32.76</v>
          </cell>
          <cell r="K15">
            <v>0</v>
          </cell>
        </row>
        <row r="16">
          <cell r="B16">
            <v>25.583333333333332</v>
          </cell>
          <cell r="C16">
            <v>33.9</v>
          </cell>
          <cell r="D16">
            <v>18.399999999999999</v>
          </cell>
          <cell r="E16">
            <v>66.5</v>
          </cell>
          <cell r="F16">
            <v>90</v>
          </cell>
          <cell r="G16">
            <v>34</v>
          </cell>
          <cell r="H16">
            <v>20.16</v>
          </cell>
          <cell r="J16">
            <v>43.56</v>
          </cell>
          <cell r="K16">
            <v>3.2</v>
          </cell>
        </row>
        <row r="17">
          <cell r="B17">
            <v>20.754166666666666</v>
          </cell>
          <cell r="C17">
            <v>30.5</v>
          </cell>
          <cell r="D17">
            <v>14.8</v>
          </cell>
          <cell r="E17">
            <v>66.208333333333329</v>
          </cell>
          <cell r="F17">
            <v>95</v>
          </cell>
          <cell r="G17">
            <v>24</v>
          </cell>
          <cell r="H17">
            <v>12.24</v>
          </cell>
          <cell r="J17">
            <v>29.16</v>
          </cell>
          <cell r="K17">
            <v>4.8</v>
          </cell>
        </row>
        <row r="18">
          <cell r="B18">
            <v>22.124999999999996</v>
          </cell>
          <cell r="C18">
            <v>33.299999999999997</v>
          </cell>
          <cell r="D18">
            <v>12.4</v>
          </cell>
          <cell r="E18">
            <v>56.75</v>
          </cell>
          <cell r="F18">
            <v>90</v>
          </cell>
          <cell r="G18">
            <v>28</v>
          </cell>
          <cell r="H18">
            <v>10.8</v>
          </cell>
          <cell r="J18">
            <v>22.32</v>
          </cell>
          <cell r="K18">
            <v>0</v>
          </cell>
        </row>
        <row r="19">
          <cell r="B19">
            <v>26.954166666666666</v>
          </cell>
          <cell r="C19">
            <v>35.6</v>
          </cell>
          <cell r="D19">
            <v>19.600000000000001</v>
          </cell>
          <cell r="E19">
            <v>62.416666666666664</v>
          </cell>
          <cell r="F19">
            <v>87</v>
          </cell>
          <cell r="G19">
            <v>36</v>
          </cell>
          <cell r="H19">
            <v>17.28</v>
          </cell>
          <cell r="J19">
            <v>34.56</v>
          </cell>
          <cell r="K19">
            <v>0</v>
          </cell>
        </row>
        <row r="20">
          <cell r="B20">
            <v>28.870833333333337</v>
          </cell>
          <cell r="C20">
            <v>35.6</v>
          </cell>
          <cell r="D20">
            <v>23.2</v>
          </cell>
          <cell r="E20">
            <v>64.75</v>
          </cell>
          <cell r="F20">
            <v>90</v>
          </cell>
          <cell r="G20">
            <v>39</v>
          </cell>
          <cell r="H20">
            <v>12.24</v>
          </cell>
          <cell r="J20">
            <v>33.119999999999997</v>
          </cell>
          <cell r="K20">
            <v>0</v>
          </cell>
        </row>
        <row r="21">
          <cell r="B21">
            <v>29.25</v>
          </cell>
          <cell r="C21">
            <v>37</v>
          </cell>
          <cell r="D21">
            <v>23.4</v>
          </cell>
          <cell r="E21">
            <v>63.875</v>
          </cell>
          <cell r="F21">
            <v>90</v>
          </cell>
          <cell r="G21">
            <v>35</v>
          </cell>
          <cell r="H21">
            <v>12.96</v>
          </cell>
          <cell r="J21">
            <v>27</v>
          </cell>
          <cell r="K21">
            <v>0</v>
          </cell>
        </row>
        <row r="22">
          <cell r="B22">
            <v>28.391666666666666</v>
          </cell>
          <cell r="C22">
            <v>37.6</v>
          </cell>
          <cell r="D22">
            <v>21.5</v>
          </cell>
          <cell r="E22">
            <v>67.291666666666671</v>
          </cell>
          <cell r="F22">
            <v>96</v>
          </cell>
          <cell r="G22">
            <v>26</v>
          </cell>
          <cell r="H22">
            <v>8.64</v>
          </cell>
          <cell r="J22">
            <v>28.08</v>
          </cell>
          <cell r="K22">
            <v>0</v>
          </cell>
        </row>
        <row r="23">
          <cell r="B23">
            <v>28.275000000000002</v>
          </cell>
          <cell r="C23">
            <v>36.6</v>
          </cell>
          <cell r="D23">
            <v>21.7</v>
          </cell>
          <cell r="E23">
            <v>64.666666666666671</v>
          </cell>
          <cell r="F23">
            <v>90</v>
          </cell>
          <cell r="G23">
            <v>32</v>
          </cell>
          <cell r="H23">
            <v>11.520000000000001</v>
          </cell>
          <cell r="J23">
            <v>29.16</v>
          </cell>
          <cell r="K23">
            <v>0</v>
          </cell>
        </row>
        <row r="24">
          <cell r="B24">
            <v>26.974999999999994</v>
          </cell>
          <cell r="C24">
            <v>35.5</v>
          </cell>
          <cell r="D24">
            <v>22.9</v>
          </cell>
          <cell r="E24">
            <v>75.041666666666671</v>
          </cell>
          <cell r="F24">
            <v>93</v>
          </cell>
          <cell r="G24">
            <v>46</v>
          </cell>
          <cell r="H24">
            <v>14.04</v>
          </cell>
          <cell r="J24">
            <v>36.36</v>
          </cell>
          <cell r="K24">
            <v>0</v>
          </cell>
        </row>
        <row r="25">
          <cell r="B25">
            <v>26.254166666666666</v>
          </cell>
          <cell r="C25">
            <v>34.299999999999997</v>
          </cell>
          <cell r="D25">
            <v>22.2</v>
          </cell>
          <cell r="E25">
            <v>79.708333333333329</v>
          </cell>
          <cell r="F25">
            <v>95</v>
          </cell>
          <cell r="G25">
            <v>45</v>
          </cell>
          <cell r="H25">
            <v>19.079999999999998</v>
          </cell>
          <cell r="J25">
            <v>36.36</v>
          </cell>
          <cell r="K25">
            <v>0</v>
          </cell>
        </row>
        <row r="26">
          <cell r="B26">
            <v>26.841666666666665</v>
          </cell>
          <cell r="C26">
            <v>33.200000000000003</v>
          </cell>
          <cell r="D26">
            <v>22.7</v>
          </cell>
          <cell r="E26">
            <v>79.625</v>
          </cell>
          <cell r="F26">
            <v>97</v>
          </cell>
          <cell r="G26">
            <v>51</v>
          </cell>
          <cell r="H26">
            <v>12.96</v>
          </cell>
          <cell r="J26">
            <v>28.44</v>
          </cell>
          <cell r="K26">
            <v>29.6</v>
          </cell>
        </row>
        <row r="27">
          <cell r="B27">
            <v>28.141666666666666</v>
          </cell>
          <cell r="C27">
            <v>35.6</v>
          </cell>
          <cell r="D27">
            <v>21.8</v>
          </cell>
          <cell r="E27">
            <v>70.291666666666671</v>
          </cell>
          <cell r="F27">
            <v>97</v>
          </cell>
          <cell r="G27">
            <v>39</v>
          </cell>
          <cell r="H27">
            <v>9.3600000000000012</v>
          </cell>
          <cell r="J27">
            <v>22.32</v>
          </cell>
          <cell r="K27">
            <v>0</v>
          </cell>
        </row>
        <row r="28">
          <cell r="B28">
            <v>27.904166666666665</v>
          </cell>
          <cell r="C28">
            <v>35.5</v>
          </cell>
          <cell r="D28">
            <v>21.3</v>
          </cell>
          <cell r="E28">
            <v>60.541666666666664</v>
          </cell>
          <cell r="F28">
            <v>90</v>
          </cell>
          <cell r="G28">
            <v>33</v>
          </cell>
          <cell r="H28">
            <v>16.2</v>
          </cell>
          <cell r="J28">
            <v>36.36</v>
          </cell>
          <cell r="K28">
            <v>0</v>
          </cell>
        </row>
        <row r="29">
          <cell r="B29">
            <v>27.125</v>
          </cell>
          <cell r="C29">
            <v>35.4</v>
          </cell>
          <cell r="D29">
            <v>20.9</v>
          </cell>
          <cell r="E29">
            <v>53.8</v>
          </cell>
          <cell r="F29">
            <v>77</v>
          </cell>
          <cell r="G29">
            <v>28</v>
          </cell>
          <cell r="H29">
            <v>18</v>
          </cell>
          <cell r="J29">
            <v>46.080000000000005</v>
          </cell>
          <cell r="K29">
            <v>0</v>
          </cell>
        </row>
        <row r="30">
          <cell r="B30">
            <v>28.733333333333334</v>
          </cell>
          <cell r="C30">
            <v>37</v>
          </cell>
          <cell r="D30">
            <v>22.5</v>
          </cell>
          <cell r="E30">
            <v>56.541666666666664</v>
          </cell>
          <cell r="F30">
            <v>70</v>
          </cell>
          <cell r="G30">
            <v>37</v>
          </cell>
          <cell r="H30">
            <v>21.6</v>
          </cell>
          <cell r="J30">
            <v>41.76</v>
          </cell>
          <cell r="K30">
            <v>0.8</v>
          </cell>
        </row>
        <row r="31">
          <cell r="B31">
            <v>29.379166666666666</v>
          </cell>
          <cell r="C31">
            <v>36.4</v>
          </cell>
          <cell r="D31">
            <v>23.4</v>
          </cell>
          <cell r="E31">
            <v>64.5</v>
          </cell>
          <cell r="F31">
            <v>86</v>
          </cell>
          <cell r="G31">
            <v>40</v>
          </cell>
          <cell r="H31">
            <v>16.920000000000002</v>
          </cell>
          <cell r="J31">
            <v>44.64</v>
          </cell>
          <cell r="K31">
            <v>0</v>
          </cell>
        </row>
        <row r="32">
          <cell r="B32">
            <v>29.395833333333329</v>
          </cell>
          <cell r="C32">
            <v>35.700000000000003</v>
          </cell>
          <cell r="D32">
            <v>23.7</v>
          </cell>
          <cell r="E32">
            <v>66.25</v>
          </cell>
          <cell r="F32">
            <v>88</v>
          </cell>
          <cell r="G32">
            <v>44</v>
          </cell>
          <cell r="H32">
            <v>25.92</v>
          </cell>
          <cell r="J32">
            <v>56.519999999999996</v>
          </cell>
          <cell r="K32">
            <v>0</v>
          </cell>
        </row>
        <row r="33">
          <cell r="B33">
            <v>28.812499999999996</v>
          </cell>
          <cell r="C33">
            <v>37.9</v>
          </cell>
          <cell r="D33">
            <v>22.6</v>
          </cell>
          <cell r="E33">
            <v>69.75</v>
          </cell>
          <cell r="F33">
            <v>92</v>
          </cell>
          <cell r="G33">
            <v>38</v>
          </cell>
          <cell r="H33">
            <v>21.96</v>
          </cell>
          <cell r="J33">
            <v>45.72</v>
          </cell>
          <cell r="K33">
            <v>0</v>
          </cell>
        </row>
        <row r="34">
          <cell r="B34">
            <v>27.087500000000002</v>
          </cell>
          <cell r="C34">
            <v>34.700000000000003</v>
          </cell>
          <cell r="D34">
            <v>22.1</v>
          </cell>
          <cell r="E34">
            <v>72.5</v>
          </cell>
          <cell r="F34">
            <v>93</v>
          </cell>
          <cell r="G34">
            <v>41</v>
          </cell>
          <cell r="H34">
            <v>15.48</v>
          </cell>
          <cell r="J34">
            <v>39.96</v>
          </cell>
          <cell r="K34">
            <v>0</v>
          </cell>
        </row>
      </sheetData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26.508333333333336</v>
          </cell>
          <cell r="C5">
            <v>32.200000000000003</v>
          </cell>
          <cell r="D5">
            <v>22.3</v>
          </cell>
          <cell r="E5">
            <v>62.291666666666664</v>
          </cell>
          <cell r="F5">
            <v>100</v>
          </cell>
          <cell r="G5">
            <v>41</v>
          </cell>
          <cell r="H5">
            <v>20.16</v>
          </cell>
          <cell r="J5">
            <v>45</v>
          </cell>
          <cell r="K5">
            <v>5</v>
          </cell>
        </row>
        <row r="6">
          <cell r="B6">
            <v>23.499999999999996</v>
          </cell>
          <cell r="C6">
            <v>28.7</v>
          </cell>
          <cell r="D6">
            <v>21.4</v>
          </cell>
          <cell r="E6">
            <v>92.708333333333329</v>
          </cell>
          <cell r="F6">
            <v>100</v>
          </cell>
          <cell r="G6">
            <v>70</v>
          </cell>
          <cell r="H6">
            <v>14.76</v>
          </cell>
          <cell r="J6">
            <v>29.880000000000003</v>
          </cell>
          <cell r="K6">
            <v>8</v>
          </cell>
        </row>
        <row r="7">
          <cell r="B7">
            <v>23.133333333333336</v>
          </cell>
          <cell r="C7">
            <v>31.3</v>
          </cell>
          <cell r="D7">
            <v>19.5</v>
          </cell>
          <cell r="E7">
            <v>91.958333333333329</v>
          </cell>
          <cell r="F7">
            <v>100</v>
          </cell>
          <cell r="G7">
            <v>54</v>
          </cell>
          <cell r="H7">
            <v>23.040000000000003</v>
          </cell>
          <cell r="J7">
            <v>41.04</v>
          </cell>
          <cell r="K7">
            <v>66</v>
          </cell>
        </row>
        <row r="8">
          <cell r="B8">
            <v>26.141666666666666</v>
          </cell>
          <cell r="C8">
            <v>32.6</v>
          </cell>
          <cell r="D8">
            <v>22</v>
          </cell>
          <cell r="E8">
            <v>83.25</v>
          </cell>
          <cell r="F8">
            <v>100</v>
          </cell>
          <cell r="G8">
            <v>52</v>
          </cell>
          <cell r="H8">
            <v>12.24</v>
          </cell>
          <cell r="J8">
            <v>23.759999999999998</v>
          </cell>
          <cell r="K8">
            <v>0</v>
          </cell>
        </row>
        <row r="9">
          <cell r="B9">
            <v>26.579166666666666</v>
          </cell>
          <cell r="C9">
            <v>33</v>
          </cell>
          <cell r="D9">
            <v>23</v>
          </cell>
          <cell r="E9">
            <v>81.083333333333329</v>
          </cell>
          <cell r="F9">
            <v>100</v>
          </cell>
          <cell r="G9">
            <v>51</v>
          </cell>
          <cell r="H9">
            <v>11.879999999999999</v>
          </cell>
          <cell r="J9">
            <v>24.48</v>
          </cell>
          <cell r="K9">
            <v>0</v>
          </cell>
        </row>
        <row r="10">
          <cell r="B10">
            <v>26.291666666666668</v>
          </cell>
          <cell r="C10">
            <v>34.4</v>
          </cell>
          <cell r="D10">
            <v>22.8</v>
          </cell>
          <cell r="E10">
            <v>83.666666666666671</v>
          </cell>
          <cell r="F10">
            <v>100</v>
          </cell>
          <cell r="G10">
            <v>47</v>
          </cell>
          <cell r="H10">
            <v>17.28</v>
          </cell>
          <cell r="J10">
            <v>43.56</v>
          </cell>
          <cell r="K10">
            <v>0</v>
          </cell>
        </row>
        <row r="11">
          <cell r="B11">
            <v>24.695833333333329</v>
          </cell>
          <cell r="C11">
            <v>32.4</v>
          </cell>
          <cell r="D11">
            <v>21.2</v>
          </cell>
          <cell r="E11">
            <v>91.541666666666671</v>
          </cell>
          <cell r="F11">
            <v>100</v>
          </cell>
          <cell r="G11">
            <v>52</v>
          </cell>
          <cell r="H11">
            <v>15.48</v>
          </cell>
          <cell r="J11">
            <v>46.800000000000004</v>
          </cell>
          <cell r="K11">
            <v>3.4000000000000004</v>
          </cell>
        </row>
        <row r="12">
          <cell r="B12">
            <v>24.69583333333334</v>
          </cell>
          <cell r="C12">
            <v>31.5</v>
          </cell>
          <cell r="D12">
            <v>21</v>
          </cell>
          <cell r="E12">
            <v>82.416666666666671</v>
          </cell>
          <cell r="F12">
            <v>100</v>
          </cell>
          <cell r="G12">
            <v>49</v>
          </cell>
          <cell r="H12">
            <v>16.920000000000002</v>
          </cell>
          <cell r="J12">
            <v>31.680000000000003</v>
          </cell>
          <cell r="K12">
            <v>0.2</v>
          </cell>
        </row>
        <row r="13">
          <cell r="B13">
            <v>26.037500000000005</v>
          </cell>
          <cell r="C13">
            <v>33.6</v>
          </cell>
          <cell r="D13">
            <v>19.7</v>
          </cell>
          <cell r="E13">
            <v>71.5</v>
          </cell>
          <cell r="F13">
            <v>100</v>
          </cell>
          <cell r="G13">
            <v>38</v>
          </cell>
          <cell r="H13">
            <v>11.16</v>
          </cell>
          <cell r="J13">
            <v>24.840000000000003</v>
          </cell>
          <cell r="K13">
            <v>0</v>
          </cell>
        </row>
        <row r="14">
          <cell r="B14">
            <v>26.933333333333334</v>
          </cell>
          <cell r="C14">
            <v>33.6</v>
          </cell>
          <cell r="D14">
            <v>22.1</v>
          </cell>
          <cell r="E14">
            <v>66.791666666666671</v>
          </cell>
          <cell r="F14">
            <v>94</v>
          </cell>
          <cell r="G14">
            <v>43</v>
          </cell>
          <cell r="H14">
            <v>17.64</v>
          </cell>
          <cell r="J14">
            <v>35.64</v>
          </cell>
          <cell r="K14">
            <v>0</v>
          </cell>
        </row>
        <row r="15">
          <cell r="B15">
            <v>28.625</v>
          </cell>
          <cell r="C15">
            <v>36.200000000000003</v>
          </cell>
          <cell r="D15">
            <v>22.9</v>
          </cell>
          <cell r="E15">
            <v>58.916666666666664</v>
          </cell>
          <cell r="F15">
            <v>79</v>
          </cell>
          <cell r="G15">
            <v>34</v>
          </cell>
          <cell r="H15">
            <v>17.28</v>
          </cell>
          <cell r="J15">
            <v>30.240000000000002</v>
          </cell>
          <cell r="K15">
            <v>0</v>
          </cell>
        </row>
        <row r="16">
          <cell r="B16">
            <v>26.783333333333342</v>
          </cell>
          <cell r="C16">
            <v>33</v>
          </cell>
          <cell r="D16">
            <v>19.2</v>
          </cell>
          <cell r="E16">
            <v>62.916666666666664</v>
          </cell>
          <cell r="F16">
            <v>84</v>
          </cell>
          <cell r="G16">
            <v>38</v>
          </cell>
          <cell r="H16">
            <v>21.240000000000002</v>
          </cell>
          <cell r="J16">
            <v>43.92</v>
          </cell>
          <cell r="K16">
            <v>0</v>
          </cell>
        </row>
        <row r="17">
          <cell r="B17">
            <v>21.641666666666666</v>
          </cell>
          <cell r="C17">
            <v>30.6</v>
          </cell>
          <cell r="D17">
            <v>15.9</v>
          </cell>
          <cell r="E17">
            <v>61.375</v>
          </cell>
          <cell r="F17">
            <v>96</v>
          </cell>
          <cell r="G17">
            <v>24</v>
          </cell>
          <cell r="H17">
            <v>16.559999999999999</v>
          </cell>
          <cell r="J17">
            <v>31.319999999999997</v>
          </cell>
          <cell r="K17">
            <v>0.2</v>
          </cell>
        </row>
        <row r="18">
          <cell r="B18">
            <v>23.341666666666669</v>
          </cell>
          <cell r="C18">
            <v>33.5</v>
          </cell>
          <cell r="D18">
            <v>14.6</v>
          </cell>
          <cell r="E18">
            <v>59.041666666666664</v>
          </cell>
          <cell r="F18">
            <v>82</v>
          </cell>
          <cell r="G18">
            <v>37</v>
          </cell>
          <cell r="H18">
            <v>11.16</v>
          </cell>
          <cell r="J18">
            <v>27</v>
          </cell>
          <cell r="K18">
            <v>0</v>
          </cell>
        </row>
        <row r="19">
          <cell r="B19">
            <v>27.433333333333334</v>
          </cell>
          <cell r="C19">
            <v>35.700000000000003</v>
          </cell>
          <cell r="D19">
            <v>21</v>
          </cell>
          <cell r="E19">
            <v>61.083333333333336</v>
          </cell>
          <cell r="F19">
            <v>80</v>
          </cell>
          <cell r="G19">
            <v>34</v>
          </cell>
          <cell r="H19">
            <v>18.36</v>
          </cell>
          <cell r="J19">
            <v>42.84</v>
          </cell>
          <cell r="K19">
            <v>0</v>
          </cell>
        </row>
        <row r="20">
          <cell r="B20">
            <v>28.325000000000003</v>
          </cell>
          <cell r="C20">
            <v>35.299999999999997</v>
          </cell>
          <cell r="D20">
            <v>22.8</v>
          </cell>
          <cell r="E20">
            <v>66.375</v>
          </cell>
          <cell r="F20">
            <v>94</v>
          </cell>
          <cell r="G20">
            <v>42</v>
          </cell>
          <cell r="H20">
            <v>14.04</v>
          </cell>
          <cell r="J20">
            <v>34.56</v>
          </cell>
          <cell r="K20">
            <v>0</v>
          </cell>
        </row>
        <row r="21">
          <cell r="B21">
            <v>28.329166666666666</v>
          </cell>
          <cell r="C21">
            <v>36</v>
          </cell>
          <cell r="D21">
            <v>22.6</v>
          </cell>
          <cell r="E21">
            <v>68.25</v>
          </cell>
          <cell r="F21">
            <v>98</v>
          </cell>
          <cell r="G21">
            <v>40</v>
          </cell>
          <cell r="H21">
            <v>14.76</v>
          </cell>
          <cell r="J21">
            <v>59.04</v>
          </cell>
          <cell r="K21">
            <v>0.8</v>
          </cell>
        </row>
        <row r="22">
          <cell r="B22">
            <v>29.441666666666666</v>
          </cell>
          <cell r="C22">
            <v>37.700000000000003</v>
          </cell>
          <cell r="D22">
            <v>21.8</v>
          </cell>
          <cell r="E22">
            <v>58.291666666666664</v>
          </cell>
          <cell r="F22">
            <v>93</v>
          </cell>
          <cell r="G22">
            <v>21</v>
          </cell>
          <cell r="H22">
            <v>14.04</v>
          </cell>
          <cell r="J22">
            <v>31.319999999999997</v>
          </cell>
          <cell r="K22">
            <v>0</v>
          </cell>
        </row>
        <row r="23">
          <cell r="B23">
            <v>29.129166666666666</v>
          </cell>
          <cell r="C23">
            <v>37.1</v>
          </cell>
          <cell r="D23">
            <v>21.4</v>
          </cell>
          <cell r="E23">
            <v>54.333333333333336</v>
          </cell>
          <cell r="F23">
            <v>93</v>
          </cell>
          <cell r="G23">
            <v>30</v>
          </cell>
          <cell r="H23">
            <v>12.24</v>
          </cell>
          <cell r="J23">
            <v>27.36</v>
          </cell>
          <cell r="K23">
            <v>0</v>
          </cell>
        </row>
        <row r="24">
          <cell r="B24">
            <v>28.179166666666671</v>
          </cell>
          <cell r="C24">
            <v>36.9</v>
          </cell>
          <cell r="D24">
            <v>22</v>
          </cell>
          <cell r="E24">
            <v>69.208333333333329</v>
          </cell>
          <cell r="F24">
            <v>100</v>
          </cell>
          <cell r="G24">
            <v>37</v>
          </cell>
          <cell r="H24">
            <v>20.88</v>
          </cell>
          <cell r="J24">
            <v>43.56</v>
          </cell>
          <cell r="K24">
            <v>3.4000000000000004</v>
          </cell>
        </row>
        <row r="25">
          <cell r="B25">
            <v>26</v>
          </cell>
          <cell r="C25">
            <v>31.1</v>
          </cell>
          <cell r="D25">
            <v>23.1</v>
          </cell>
          <cell r="E25">
            <v>86.916666666666671</v>
          </cell>
          <cell r="F25">
            <v>100</v>
          </cell>
          <cell r="G25">
            <v>60</v>
          </cell>
          <cell r="H25">
            <v>18.720000000000002</v>
          </cell>
          <cell r="J25">
            <v>33.480000000000004</v>
          </cell>
          <cell r="K25">
            <v>17.600000000000001</v>
          </cell>
        </row>
        <row r="26">
          <cell r="B26">
            <v>26.091666666666669</v>
          </cell>
          <cell r="C26">
            <v>31.4</v>
          </cell>
          <cell r="D26">
            <v>21.9</v>
          </cell>
          <cell r="E26">
            <v>82.416666666666671</v>
          </cell>
          <cell r="F26">
            <v>100</v>
          </cell>
          <cell r="G26">
            <v>56</v>
          </cell>
          <cell r="H26">
            <v>11.16</v>
          </cell>
          <cell r="J26">
            <v>26.28</v>
          </cell>
          <cell r="K26">
            <v>7.4</v>
          </cell>
        </row>
        <row r="27">
          <cell r="B27">
            <v>27.729166666666668</v>
          </cell>
          <cell r="C27">
            <v>34.4</v>
          </cell>
          <cell r="D27">
            <v>22.2</v>
          </cell>
          <cell r="E27">
            <v>68.291666666666671</v>
          </cell>
          <cell r="F27">
            <v>92</v>
          </cell>
          <cell r="G27">
            <v>41</v>
          </cell>
          <cell r="H27">
            <v>15.120000000000001</v>
          </cell>
          <cell r="J27">
            <v>29.16</v>
          </cell>
          <cell r="K27">
            <v>0</v>
          </cell>
        </row>
        <row r="28">
          <cell r="B28">
            <v>27.591666666666669</v>
          </cell>
          <cell r="C28">
            <v>34.799999999999997</v>
          </cell>
          <cell r="D28">
            <v>21.4</v>
          </cell>
          <cell r="E28">
            <v>56.208333333333336</v>
          </cell>
          <cell r="F28">
            <v>78</v>
          </cell>
          <cell r="G28">
            <v>33</v>
          </cell>
          <cell r="H28">
            <v>20.52</v>
          </cell>
          <cell r="J28">
            <v>41.04</v>
          </cell>
          <cell r="K28">
            <v>0</v>
          </cell>
        </row>
        <row r="29">
          <cell r="B29">
            <v>27.683333333333337</v>
          </cell>
          <cell r="C29">
            <v>35.4</v>
          </cell>
          <cell r="D29">
            <v>20.8</v>
          </cell>
          <cell r="E29">
            <v>49.666666666666664</v>
          </cell>
          <cell r="F29">
            <v>73</v>
          </cell>
          <cell r="G29">
            <v>28</v>
          </cell>
          <cell r="H29">
            <v>17.64</v>
          </cell>
          <cell r="J29">
            <v>38.880000000000003</v>
          </cell>
          <cell r="K29">
            <v>0</v>
          </cell>
        </row>
        <row r="30">
          <cell r="B30">
            <v>30.304166666666664</v>
          </cell>
          <cell r="C30">
            <v>37.799999999999997</v>
          </cell>
          <cell r="D30">
            <v>24.5</v>
          </cell>
          <cell r="E30">
            <v>45.75</v>
          </cell>
          <cell r="F30">
            <v>57</v>
          </cell>
          <cell r="G30">
            <v>33</v>
          </cell>
          <cell r="H30">
            <v>25.56</v>
          </cell>
          <cell r="J30">
            <v>43.2</v>
          </cell>
          <cell r="K30">
            <v>0</v>
          </cell>
        </row>
        <row r="31">
          <cell r="B31">
            <v>30.566666666666677</v>
          </cell>
          <cell r="C31">
            <v>38.200000000000003</v>
          </cell>
          <cell r="D31">
            <v>24.3</v>
          </cell>
          <cell r="E31">
            <v>55.666666666666664</v>
          </cell>
          <cell r="F31">
            <v>77</v>
          </cell>
          <cell r="G31">
            <v>34</v>
          </cell>
          <cell r="H31">
            <v>21.6</v>
          </cell>
          <cell r="J31">
            <v>38.880000000000003</v>
          </cell>
          <cell r="K31">
            <v>0</v>
          </cell>
        </row>
        <row r="32">
          <cell r="B32">
            <v>29.358333333333334</v>
          </cell>
          <cell r="C32">
            <v>37.4</v>
          </cell>
          <cell r="D32">
            <v>23.7</v>
          </cell>
          <cell r="E32">
            <v>65.666666666666671</v>
          </cell>
          <cell r="F32">
            <v>90</v>
          </cell>
          <cell r="G32">
            <v>37</v>
          </cell>
          <cell r="H32">
            <v>29.880000000000003</v>
          </cell>
          <cell r="J32">
            <v>60.839999999999996</v>
          </cell>
          <cell r="K32">
            <v>0</v>
          </cell>
        </row>
        <row r="33">
          <cell r="B33">
            <v>26.362499999999997</v>
          </cell>
          <cell r="C33">
            <v>37.700000000000003</v>
          </cell>
          <cell r="D33">
            <v>22.2</v>
          </cell>
          <cell r="E33">
            <v>83.458333333333329</v>
          </cell>
          <cell r="F33">
            <v>100</v>
          </cell>
          <cell r="G33">
            <v>41</v>
          </cell>
          <cell r="H33">
            <v>28.44</v>
          </cell>
          <cell r="J33">
            <v>63.72</v>
          </cell>
          <cell r="K33">
            <v>45.8</v>
          </cell>
        </row>
        <row r="34">
          <cell r="B34">
            <v>26.433333333333334</v>
          </cell>
          <cell r="C34">
            <v>33.5</v>
          </cell>
          <cell r="D34">
            <v>21.9</v>
          </cell>
          <cell r="E34">
            <v>83.041666666666671</v>
          </cell>
          <cell r="F34">
            <v>100</v>
          </cell>
          <cell r="G34">
            <v>51</v>
          </cell>
          <cell r="H34">
            <v>14.04</v>
          </cell>
          <cell r="J34">
            <v>26.64</v>
          </cell>
          <cell r="K34">
            <v>2.2000000000000002</v>
          </cell>
        </row>
      </sheetData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25.791666666666671</v>
          </cell>
          <cell r="C5">
            <v>32.5</v>
          </cell>
          <cell r="D5">
            <v>22.4</v>
          </cell>
          <cell r="E5">
            <v>67.958333333333329</v>
          </cell>
          <cell r="F5">
            <v>82</v>
          </cell>
          <cell r="G5">
            <v>45</v>
          </cell>
          <cell r="H5">
            <v>16.920000000000002</v>
          </cell>
          <cell r="J5">
            <v>50.76</v>
          </cell>
        </row>
        <row r="6">
          <cell r="B6">
            <v>25.187499999999996</v>
          </cell>
          <cell r="C6">
            <v>31.6</v>
          </cell>
          <cell r="D6">
            <v>22.7</v>
          </cell>
          <cell r="E6">
            <v>79.375</v>
          </cell>
          <cell r="F6">
            <v>92</v>
          </cell>
          <cell r="G6">
            <v>43</v>
          </cell>
          <cell r="H6">
            <v>16.920000000000002</v>
          </cell>
          <cell r="J6">
            <v>38.519999999999996</v>
          </cell>
          <cell r="K6">
            <v>9.7999999999999989</v>
          </cell>
        </row>
        <row r="7">
          <cell r="B7">
            <v>24.370833333333334</v>
          </cell>
          <cell r="C7">
            <v>30.4</v>
          </cell>
          <cell r="D7">
            <v>22.3</v>
          </cell>
          <cell r="E7">
            <v>83.5</v>
          </cell>
          <cell r="F7">
            <v>92</v>
          </cell>
          <cell r="G7">
            <v>54</v>
          </cell>
          <cell r="H7">
            <v>24.48</v>
          </cell>
          <cell r="J7">
            <v>42.480000000000004</v>
          </cell>
          <cell r="K7">
            <v>5.2</v>
          </cell>
        </row>
        <row r="8">
          <cell r="B8">
            <v>24.358333333333334</v>
          </cell>
          <cell r="C8">
            <v>30.1</v>
          </cell>
          <cell r="D8">
            <v>22.2</v>
          </cell>
          <cell r="E8">
            <v>86.666666666666671</v>
          </cell>
          <cell r="F8">
            <v>93</v>
          </cell>
          <cell r="G8">
            <v>63</v>
          </cell>
          <cell r="H8">
            <v>17.28</v>
          </cell>
          <cell r="J8">
            <v>27.720000000000002</v>
          </cell>
          <cell r="K8">
            <v>22.2</v>
          </cell>
        </row>
        <row r="9">
          <cell r="B9">
            <v>24.599999999999998</v>
          </cell>
          <cell r="C9">
            <v>29.7</v>
          </cell>
          <cell r="D9">
            <v>22.3</v>
          </cell>
          <cell r="E9">
            <v>83.5</v>
          </cell>
          <cell r="F9">
            <v>93</v>
          </cell>
          <cell r="G9">
            <v>60</v>
          </cell>
          <cell r="H9">
            <v>16.2</v>
          </cell>
          <cell r="J9">
            <v>46.800000000000004</v>
          </cell>
          <cell r="K9">
            <v>18</v>
          </cell>
        </row>
        <row r="10">
          <cell r="B10">
            <v>26.066666666666663</v>
          </cell>
          <cell r="C10">
            <v>32.799999999999997</v>
          </cell>
          <cell r="D10">
            <v>22.9</v>
          </cell>
          <cell r="E10">
            <v>75</v>
          </cell>
          <cell r="F10">
            <v>89</v>
          </cell>
          <cell r="G10">
            <v>44</v>
          </cell>
          <cell r="H10">
            <v>19.079999999999998</v>
          </cell>
          <cell r="J10">
            <v>39.6</v>
          </cell>
          <cell r="K10">
            <v>7.8</v>
          </cell>
        </row>
        <row r="11">
          <cell r="B11">
            <v>24.387500000000003</v>
          </cell>
          <cell r="C11">
            <v>30.1</v>
          </cell>
          <cell r="D11">
            <v>22.2</v>
          </cell>
          <cell r="E11">
            <v>84.125</v>
          </cell>
          <cell r="F11">
            <v>93</v>
          </cell>
          <cell r="G11">
            <v>58</v>
          </cell>
          <cell r="H11">
            <v>17.64</v>
          </cell>
          <cell r="J11">
            <v>37.800000000000004</v>
          </cell>
          <cell r="K11">
            <v>21.4</v>
          </cell>
        </row>
        <row r="12">
          <cell r="B12">
            <v>24.937499999999996</v>
          </cell>
          <cell r="C12">
            <v>29</v>
          </cell>
          <cell r="D12">
            <v>22.7</v>
          </cell>
          <cell r="E12">
            <v>78.916666666666671</v>
          </cell>
          <cell r="F12">
            <v>90</v>
          </cell>
          <cell r="G12">
            <v>55</v>
          </cell>
          <cell r="H12">
            <v>18</v>
          </cell>
          <cell r="J12">
            <v>33.119999999999997</v>
          </cell>
          <cell r="K12">
            <v>0</v>
          </cell>
        </row>
        <row r="13">
          <cell r="B13">
            <v>26.720833333333331</v>
          </cell>
          <cell r="C13">
            <v>33.9</v>
          </cell>
          <cell r="D13">
            <v>20.9</v>
          </cell>
          <cell r="E13">
            <v>68.416666666666671</v>
          </cell>
          <cell r="F13">
            <v>92</v>
          </cell>
          <cell r="G13">
            <v>33</v>
          </cell>
          <cell r="H13">
            <v>9.3600000000000012</v>
          </cell>
          <cell r="J13">
            <v>24.12</v>
          </cell>
          <cell r="K13">
            <v>0</v>
          </cell>
        </row>
        <row r="14">
          <cell r="B14">
            <v>27.874999999999996</v>
          </cell>
          <cell r="C14">
            <v>34</v>
          </cell>
          <cell r="D14">
            <v>23</v>
          </cell>
          <cell r="E14">
            <v>64.333333333333329</v>
          </cell>
          <cell r="F14">
            <v>88</v>
          </cell>
          <cell r="G14">
            <v>34</v>
          </cell>
          <cell r="H14">
            <v>13.32</v>
          </cell>
          <cell r="J14">
            <v>23.759999999999998</v>
          </cell>
          <cell r="K14">
            <v>0</v>
          </cell>
        </row>
        <row r="15">
          <cell r="B15">
            <v>28.612500000000008</v>
          </cell>
          <cell r="C15">
            <v>36.1</v>
          </cell>
          <cell r="D15">
            <v>20.6</v>
          </cell>
          <cell r="E15">
            <v>53.25</v>
          </cell>
          <cell r="F15">
            <v>82</v>
          </cell>
          <cell r="G15">
            <v>30</v>
          </cell>
          <cell r="H15">
            <v>11.879999999999999</v>
          </cell>
          <cell r="J15">
            <v>26.28</v>
          </cell>
          <cell r="K15">
            <v>0</v>
          </cell>
        </row>
        <row r="16">
          <cell r="B16">
            <v>28.012499999999992</v>
          </cell>
          <cell r="C16">
            <v>34.299999999999997</v>
          </cell>
          <cell r="D16">
            <v>23.9</v>
          </cell>
          <cell r="E16">
            <v>59.541666666666664</v>
          </cell>
          <cell r="F16">
            <v>82</v>
          </cell>
          <cell r="G16">
            <v>33</v>
          </cell>
          <cell r="H16">
            <v>27.36</v>
          </cell>
          <cell r="J16">
            <v>56.519999999999996</v>
          </cell>
          <cell r="K16">
            <v>0</v>
          </cell>
        </row>
        <row r="17">
          <cell r="B17">
            <v>25.704166666666666</v>
          </cell>
          <cell r="C17">
            <v>30.5</v>
          </cell>
          <cell r="D17">
            <v>21.2</v>
          </cell>
          <cell r="E17">
            <v>67.125</v>
          </cell>
          <cell r="F17">
            <v>85</v>
          </cell>
          <cell r="G17">
            <v>46</v>
          </cell>
          <cell r="H17">
            <v>13.32</v>
          </cell>
          <cell r="J17">
            <v>24.840000000000003</v>
          </cell>
          <cell r="K17">
            <v>0</v>
          </cell>
        </row>
        <row r="18">
          <cell r="B18">
            <v>27.395833333333332</v>
          </cell>
          <cell r="C18">
            <v>34</v>
          </cell>
          <cell r="D18">
            <v>21.3</v>
          </cell>
          <cell r="E18">
            <v>63.875</v>
          </cell>
          <cell r="F18">
            <v>91</v>
          </cell>
          <cell r="G18">
            <v>34</v>
          </cell>
          <cell r="H18">
            <v>15.120000000000001</v>
          </cell>
          <cell r="J18">
            <v>27.720000000000002</v>
          </cell>
          <cell r="K18">
            <v>0</v>
          </cell>
        </row>
        <row r="19">
          <cell r="B19">
            <v>27.291304347826085</v>
          </cell>
          <cell r="C19">
            <v>34</v>
          </cell>
          <cell r="D19">
            <v>23.2</v>
          </cell>
          <cell r="E19">
            <v>65.739130434782609</v>
          </cell>
          <cell r="F19">
            <v>85</v>
          </cell>
          <cell r="G19">
            <v>38</v>
          </cell>
          <cell r="H19">
            <v>20.88</v>
          </cell>
          <cell r="J19">
            <v>39.96</v>
          </cell>
          <cell r="K19">
            <v>0</v>
          </cell>
        </row>
        <row r="20">
          <cell r="B20">
            <v>25.841666666666669</v>
          </cell>
          <cell r="C20">
            <v>32.5</v>
          </cell>
          <cell r="D20">
            <v>22.7</v>
          </cell>
          <cell r="E20">
            <v>78.625</v>
          </cell>
          <cell r="F20">
            <v>92</v>
          </cell>
          <cell r="G20">
            <v>46</v>
          </cell>
          <cell r="H20">
            <v>16.2</v>
          </cell>
          <cell r="J20">
            <v>36</v>
          </cell>
          <cell r="K20">
            <v>12.2</v>
          </cell>
        </row>
        <row r="21">
          <cell r="B21">
            <v>25.375</v>
          </cell>
          <cell r="C21">
            <v>31.3</v>
          </cell>
          <cell r="D21">
            <v>21.6</v>
          </cell>
          <cell r="E21">
            <v>78.75</v>
          </cell>
          <cell r="F21">
            <v>93</v>
          </cell>
          <cell r="G21">
            <v>49</v>
          </cell>
          <cell r="H21">
            <v>16.559999999999999</v>
          </cell>
          <cell r="J21">
            <v>41.04</v>
          </cell>
          <cell r="K21">
            <v>55.599999999999994</v>
          </cell>
        </row>
        <row r="22">
          <cell r="B22">
            <v>27.1875</v>
          </cell>
          <cell r="C22">
            <v>34.200000000000003</v>
          </cell>
          <cell r="D22">
            <v>22.4</v>
          </cell>
          <cell r="E22">
            <v>71.083333333333329</v>
          </cell>
          <cell r="F22">
            <v>91</v>
          </cell>
          <cell r="G22">
            <v>39</v>
          </cell>
          <cell r="H22">
            <v>14.04</v>
          </cell>
          <cell r="J22">
            <v>29.16</v>
          </cell>
          <cell r="K22">
            <v>0.60000000000000009</v>
          </cell>
        </row>
        <row r="23">
          <cell r="B23">
            <v>27.729166666666671</v>
          </cell>
          <cell r="C23">
            <v>34.6</v>
          </cell>
          <cell r="D23">
            <v>22.9</v>
          </cell>
          <cell r="E23">
            <v>69.291666666666671</v>
          </cell>
          <cell r="F23">
            <v>91</v>
          </cell>
          <cell r="G23">
            <v>42</v>
          </cell>
          <cell r="H23">
            <v>18</v>
          </cell>
          <cell r="J23">
            <v>36.72</v>
          </cell>
          <cell r="K23">
            <v>0</v>
          </cell>
        </row>
        <row r="24">
          <cell r="B24">
            <v>27.850000000000005</v>
          </cell>
          <cell r="C24">
            <v>32.799999999999997</v>
          </cell>
          <cell r="D24">
            <v>23.8</v>
          </cell>
          <cell r="E24">
            <v>69.791666666666671</v>
          </cell>
          <cell r="F24">
            <v>90</v>
          </cell>
          <cell r="G24">
            <v>43</v>
          </cell>
          <cell r="H24">
            <v>17.64</v>
          </cell>
          <cell r="J24">
            <v>29.880000000000003</v>
          </cell>
          <cell r="K24">
            <v>0</v>
          </cell>
        </row>
        <row r="25">
          <cell r="B25">
            <v>25.374999999999996</v>
          </cell>
          <cell r="C25">
            <v>30.9</v>
          </cell>
          <cell r="D25">
            <v>21.9</v>
          </cell>
          <cell r="E25">
            <v>80.541666666666671</v>
          </cell>
          <cell r="F25">
            <v>92</v>
          </cell>
          <cell r="G25">
            <v>58</v>
          </cell>
          <cell r="H25">
            <v>16.559999999999999</v>
          </cell>
          <cell r="J25">
            <v>37.800000000000004</v>
          </cell>
          <cell r="K25">
            <v>6.9999999999999991</v>
          </cell>
        </row>
        <row r="26">
          <cell r="B26">
            <v>25.652173913043477</v>
          </cell>
          <cell r="C26">
            <v>29.9</v>
          </cell>
          <cell r="D26">
            <v>23.2</v>
          </cell>
          <cell r="E26">
            <v>80.478260869565219</v>
          </cell>
          <cell r="F26">
            <v>93</v>
          </cell>
          <cell r="G26">
            <v>60</v>
          </cell>
          <cell r="H26">
            <v>11.879999999999999</v>
          </cell>
          <cell r="J26">
            <v>18.720000000000002</v>
          </cell>
          <cell r="K26">
            <v>0.2</v>
          </cell>
        </row>
        <row r="27">
          <cell r="B27">
            <v>26.566666666666674</v>
          </cell>
          <cell r="C27">
            <v>32.700000000000003</v>
          </cell>
          <cell r="D27">
            <v>21.3</v>
          </cell>
          <cell r="E27">
            <v>72.5</v>
          </cell>
          <cell r="F27">
            <v>92</v>
          </cell>
          <cell r="G27">
            <v>45</v>
          </cell>
          <cell r="H27">
            <v>12.6</v>
          </cell>
          <cell r="J27">
            <v>24.12</v>
          </cell>
          <cell r="K27">
            <v>0</v>
          </cell>
        </row>
        <row r="28">
          <cell r="B28">
            <v>27.574999999999999</v>
          </cell>
          <cell r="C28">
            <v>33.799999999999997</v>
          </cell>
          <cell r="D28">
            <v>21.8</v>
          </cell>
          <cell r="E28">
            <v>58.75</v>
          </cell>
          <cell r="F28">
            <v>81</v>
          </cell>
          <cell r="G28">
            <v>33</v>
          </cell>
          <cell r="H28">
            <v>14.4</v>
          </cell>
          <cell r="J28">
            <v>24.840000000000003</v>
          </cell>
          <cell r="K28">
            <v>0</v>
          </cell>
        </row>
        <row r="29">
          <cell r="B29">
            <v>28.104166666666668</v>
          </cell>
          <cell r="C29">
            <v>33.799999999999997</v>
          </cell>
          <cell r="D29">
            <v>21.9</v>
          </cell>
          <cell r="E29">
            <v>52.375</v>
          </cell>
          <cell r="F29">
            <v>66</v>
          </cell>
          <cell r="G29">
            <v>34</v>
          </cell>
          <cell r="H29">
            <v>14.76</v>
          </cell>
          <cell r="J29">
            <v>30.240000000000002</v>
          </cell>
          <cell r="K29">
            <v>0</v>
          </cell>
        </row>
        <row r="30">
          <cell r="B30">
            <v>29.156521739130429</v>
          </cell>
          <cell r="C30">
            <v>35.5</v>
          </cell>
          <cell r="D30">
            <v>23.3</v>
          </cell>
          <cell r="E30">
            <v>53.521739130434781</v>
          </cell>
          <cell r="F30">
            <v>76</v>
          </cell>
          <cell r="G30">
            <v>29</v>
          </cell>
          <cell r="H30">
            <v>17.64</v>
          </cell>
          <cell r="J30">
            <v>38.159999999999997</v>
          </cell>
          <cell r="K30">
            <v>0</v>
          </cell>
        </row>
        <row r="31">
          <cell r="B31">
            <v>28.337499999999995</v>
          </cell>
          <cell r="C31">
            <v>35.6</v>
          </cell>
          <cell r="D31">
            <v>24.1</v>
          </cell>
          <cell r="E31">
            <v>62.583333333333336</v>
          </cell>
          <cell r="F31">
            <v>81</v>
          </cell>
          <cell r="G31">
            <v>37</v>
          </cell>
          <cell r="H31">
            <v>16.2</v>
          </cell>
          <cell r="J31">
            <v>48.6</v>
          </cell>
          <cell r="K31">
            <v>2.6</v>
          </cell>
        </row>
        <row r="32">
          <cell r="B32">
            <v>29.116666666666671</v>
          </cell>
          <cell r="C32">
            <v>36.200000000000003</v>
          </cell>
          <cell r="D32">
            <v>24.1</v>
          </cell>
          <cell r="E32">
            <v>62.458333333333336</v>
          </cell>
          <cell r="F32">
            <v>83</v>
          </cell>
          <cell r="G32">
            <v>34</v>
          </cell>
          <cell r="H32">
            <v>16.920000000000002</v>
          </cell>
          <cell r="J32">
            <v>45.36</v>
          </cell>
          <cell r="K32">
            <v>0</v>
          </cell>
        </row>
        <row r="33">
          <cell r="B33">
            <v>24.720833333333328</v>
          </cell>
          <cell r="C33">
            <v>31</v>
          </cell>
          <cell r="D33">
            <v>20.399999999999999</v>
          </cell>
          <cell r="E33">
            <v>80.333333333333329</v>
          </cell>
          <cell r="F33">
            <v>94</v>
          </cell>
          <cell r="G33">
            <v>59</v>
          </cell>
          <cell r="H33">
            <v>17.28</v>
          </cell>
          <cell r="J33">
            <v>49.32</v>
          </cell>
          <cell r="K33">
            <v>46.4</v>
          </cell>
        </row>
        <row r="34">
          <cell r="B34">
            <v>27.065217391304344</v>
          </cell>
          <cell r="C34">
            <v>34.299999999999997</v>
          </cell>
          <cell r="D34">
            <v>22.2</v>
          </cell>
          <cell r="E34">
            <v>72.956521739130437</v>
          </cell>
          <cell r="F34">
            <v>92</v>
          </cell>
          <cell r="G34">
            <v>43</v>
          </cell>
          <cell r="H34">
            <v>10.08</v>
          </cell>
          <cell r="J34">
            <v>25.92</v>
          </cell>
          <cell r="K34">
            <v>0</v>
          </cell>
        </row>
      </sheetData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25.995833333333337</v>
          </cell>
          <cell r="C5">
            <v>33.700000000000003</v>
          </cell>
          <cell r="D5">
            <v>22.4</v>
          </cell>
          <cell r="E5">
            <v>81.695652173913047</v>
          </cell>
          <cell r="F5">
            <v>99</v>
          </cell>
          <cell r="G5">
            <v>49</v>
          </cell>
          <cell r="H5">
            <v>22.68</v>
          </cell>
          <cell r="J5">
            <v>46.080000000000005</v>
          </cell>
          <cell r="K5">
            <v>2</v>
          </cell>
        </row>
        <row r="6">
          <cell r="B6">
            <v>25.3</v>
          </cell>
          <cell r="C6">
            <v>28.3</v>
          </cell>
          <cell r="D6">
            <v>22.9</v>
          </cell>
          <cell r="E6">
            <v>91.434782608695656</v>
          </cell>
          <cell r="F6">
            <v>100</v>
          </cell>
          <cell r="G6">
            <v>71</v>
          </cell>
          <cell r="H6">
            <v>18.720000000000002</v>
          </cell>
          <cell r="J6">
            <v>46.440000000000005</v>
          </cell>
          <cell r="K6">
            <v>12.799999999999999</v>
          </cell>
        </row>
        <row r="7">
          <cell r="B7">
            <v>25.587499999999995</v>
          </cell>
          <cell r="C7">
            <v>33.200000000000003</v>
          </cell>
          <cell r="D7">
            <v>23.3</v>
          </cell>
          <cell r="E7">
            <v>94.523809523809518</v>
          </cell>
          <cell r="F7">
            <v>100</v>
          </cell>
          <cell r="G7">
            <v>66</v>
          </cell>
          <cell r="H7">
            <v>21.6</v>
          </cell>
          <cell r="J7">
            <v>42.480000000000004</v>
          </cell>
          <cell r="K7">
            <v>11.000000000000002</v>
          </cell>
        </row>
        <row r="8">
          <cell r="B8">
            <v>27.179166666666671</v>
          </cell>
          <cell r="C8">
            <v>34.1</v>
          </cell>
          <cell r="D8">
            <v>22.9</v>
          </cell>
          <cell r="E8">
            <v>85.95</v>
          </cell>
          <cell r="F8">
            <v>100</v>
          </cell>
          <cell r="G8">
            <v>51</v>
          </cell>
          <cell r="H8">
            <v>16.559999999999999</v>
          </cell>
          <cell r="J8">
            <v>30.96</v>
          </cell>
          <cell r="K8">
            <v>0.2</v>
          </cell>
        </row>
        <row r="9">
          <cell r="B9">
            <v>26.525000000000002</v>
          </cell>
          <cell r="C9">
            <v>32.700000000000003</v>
          </cell>
          <cell r="D9">
            <v>23.3</v>
          </cell>
          <cell r="E9">
            <v>84.727272727272734</v>
          </cell>
          <cell r="F9">
            <v>100</v>
          </cell>
          <cell r="G9">
            <v>63</v>
          </cell>
          <cell r="H9">
            <v>17.64</v>
          </cell>
          <cell r="J9">
            <v>35.64</v>
          </cell>
          <cell r="K9">
            <v>0</v>
          </cell>
        </row>
        <row r="10">
          <cell r="B10">
            <v>25.379166666666666</v>
          </cell>
          <cell r="C10">
            <v>30.9</v>
          </cell>
          <cell r="D10">
            <v>23.2</v>
          </cell>
          <cell r="E10">
            <v>92.652173913043484</v>
          </cell>
          <cell r="F10">
            <v>100</v>
          </cell>
          <cell r="G10">
            <v>67</v>
          </cell>
          <cell r="H10">
            <v>12.6</v>
          </cell>
          <cell r="J10">
            <v>27</v>
          </cell>
          <cell r="K10">
            <v>8.1999999999999993</v>
          </cell>
        </row>
        <row r="11">
          <cell r="B11">
            <v>24.862500000000001</v>
          </cell>
          <cell r="C11">
            <v>30.2</v>
          </cell>
          <cell r="D11">
            <v>22.5</v>
          </cell>
          <cell r="E11">
            <v>94.347826086956516</v>
          </cell>
          <cell r="F11">
            <v>100</v>
          </cell>
          <cell r="G11">
            <v>70</v>
          </cell>
          <cell r="H11">
            <v>10.8</v>
          </cell>
          <cell r="J11">
            <v>28.8</v>
          </cell>
          <cell r="K11">
            <v>39.4</v>
          </cell>
        </row>
        <row r="12">
          <cell r="B12">
            <v>24.795833333333334</v>
          </cell>
          <cell r="C12">
            <v>30</v>
          </cell>
          <cell r="D12">
            <v>22.8</v>
          </cell>
          <cell r="E12">
            <v>91.956521739130437</v>
          </cell>
          <cell r="F12">
            <v>100</v>
          </cell>
          <cell r="G12">
            <v>62</v>
          </cell>
          <cell r="H12">
            <v>8.64</v>
          </cell>
          <cell r="J12">
            <v>28.08</v>
          </cell>
          <cell r="K12">
            <v>2</v>
          </cell>
        </row>
        <row r="13">
          <cell r="B13">
            <v>26.554166666666664</v>
          </cell>
          <cell r="C13">
            <v>34.299999999999997</v>
          </cell>
          <cell r="D13">
            <v>21.1</v>
          </cell>
          <cell r="E13">
            <v>82.285714285714292</v>
          </cell>
          <cell r="F13">
            <v>100</v>
          </cell>
          <cell r="G13">
            <v>40</v>
          </cell>
          <cell r="H13">
            <v>7.2</v>
          </cell>
          <cell r="J13">
            <v>16.559999999999999</v>
          </cell>
          <cell r="K13">
            <v>0.4</v>
          </cell>
        </row>
        <row r="14">
          <cell r="B14">
            <v>28.308333333333334</v>
          </cell>
          <cell r="C14">
            <v>36.4</v>
          </cell>
          <cell r="D14">
            <v>21.2</v>
          </cell>
          <cell r="E14">
            <v>73.625</v>
          </cell>
          <cell r="F14">
            <v>100</v>
          </cell>
          <cell r="G14">
            <v>36</v>
          </cell>
          <cell r="H14">
            <v>7.2</v>
          </cell>
          <cell r="J14">
            <v>15.48</v>
          </cell>
          <cell r="K14">
            <v>0</v>
          </cell>
        </row>
        <row r="15">
          <cell r="B15">
            <v>28.979166666666668</v>
          </cell>
          <cell r="C15">
            <v>35.9</v>
          </cell>
          <cell r="D15">
            <v>23.7</v>
          </cell>
          <cell r="E15">
            <v>78.684210526315795</v>
          </cell>
          <cell r="F15">
            <v>100</v>
          </cell>
          <cell r="G15">
            <v>45</v>
          </cell>
          <cell r="H15">
            <v>11.16</v>
          </cell>
          <cell r="J15">
            <v>30.240000000000002</v>
          </cell>
          <cell r="K15">
            <v>0</v>
          </cell>
        </row>
        <row r="16">
          <cell r="B16">
            <v>25.991666666666671</v>
          </cell>
          <cell r="C16">
            <v>29.4</v>
          </cell>
          <cell r="D16">
            <v>22.3</v>
          </cell>
          <cell r="E16">
            <v>86.75</v>
          </cell>
          <cell r="F16">
            <v>100</v>
          </cell>
          <cell r="G16">
            <v>65</v>
          </cell>
          <cell r="H16">
            <v>14.04</v>
          </cell>
          <cell r="J16">
            <v>33.480000000000004</v>
          </cell>
          <cell r="K16">
            <v>22.4</v>
          </cell>
        </row>
        <row r="17">
          <cell r="B17">
            <v>25.816666666666666</v>
          </cell>
          <cell r="C17">
            <v>31.5</v>
          </cell>
          <cell r="D17">
            <v>21.5</v>
          </cell>
          <cell r="E17">
            <v>77.722222222222229</v>
          </cell>
          <cell r="F17">
            <v>100</v>
          </cell>
          <cell r="G17">
            <v>52</v>
          </cell>
          <cell r="H17">
            <v>14.76</v>
          </cell>
          <cell r="J17">
            <v>26.64</v>
          </cell>
          <cell r="K17">
            <v>0</v>
          </cell>
        </row>
        <row r="18">
          <cell r="B18">
            <v>27.508333333333329</v>
          </cell>
          <cell r="C18">
            <v>34.799999999999997</v>
          </cell>
          <cell r="D18">
            <v>21.2</v>
          </cell>
          <cell r="E18">
            <v>73.222222222222229</v>
          </cell>
          <cell r="F18">
            <v>99</v>
          </cell>
          <cell r="G18">
            <v>41</v>
          </cell>
          <cell r="H18">
            <v>16.559999999999999</v>
          </cell>
          <cell r="J18">
            <v>35.64</v>
          </cell>
          <cell r="K18">
            <v>0</v>
          </cell>
        </row>
        <row r="19">
          <cell r="B19">
            <v>26.30416666666666</v>
          </cell>
          <cell r="C19">
            <v>34</v>
          </cell>
          <cell r="D19">
            <v>24</v>
          </cell>
          <cell r="E19">
            <v>86.227272727272734</v>
          </cell>
          <cell r="F19">
            <v>99</v>
          </cell>
          <cell r="G19">
            <v>52</v>
          </cell>
          <cell r="H19">
            <v>13.32</v>
          </cell>
          <cell r="J19">
            <v>37.080000000000005</v>
          </cell>
          <cell r="K19">
            <v>2.8000000000000003</v>
          </cell>
        </row>
        <row r="20">
          <cell r="B20">
            <v>26.645833333333339</v>
          </cell>
          <cell r="C20">
            <v>31.4</v>
          </cell>
          <cell r="D20">
            <v>23</v>
          </cell>
          <cell r="E20">
            <v>83.714285714285708</v>
          </cell>
          <cell r="F20">
            <v>100</v>
          </cell>
          <cell r="G20">
            <v>60</v>
          </cell>
          <cell r="H20">
            <v>22.68</v>
          </cell>
          <cell r="J20">
            <v>38.880000000000003</v>
          </cell>
          <cell r="K20">
            <v>0</v>
          </cell>
        </row>
        <row r="21">
          <cell r="B21">
            <v>26.904166666666665</v>
          </cell>
          <cell r="C21">
            <v>31.6</v>
          </cell>
          <cell r="D21">
            <v>23.9</v>
          </cell>
          <cell r="E21">
            <v>83.84210526315789</v>
          </cell>
          <cell r="F21">
            <v>99</v>
          </cell>
          <cell r="G21">
            <v>63</v>
          </cell>
          <cell r="H21">
            <v>11.16</v>
          </cell>
          <cell r="J21">
            <v>26.28</v>
          </cell>
          <cell r="K21">
            <v>0</v>
          </cell>
        </row>
        <row r="22">
          <cell r="B22">
            <v>26.545833333333334</v>
          </cell>
          <cell r="C22">
            <v>32.799999999999997</v>
          </cell>
          <cell r="D22">
            <v>23</v>
          </cell>
          <cell r="E22">
            <v>89.952380952380949</v>
          </cell>
          <cell r="F22">
            <v>100</v>
          </cell>
          <cell r="G22">
            <v>60</v>
          </cell>
          <cell r="H22">
            <v>16.559999999999999</v>
          </cell>
          <cell r="J22">
            <v>33.840000000000003</v>
          </cell>
          <cell r="K22">
            <v>0</v>
          </cell>
        </row>
        <row r="23">
          <cell r="B23">
            <v>26.520833333333332</v>
          </cell>
          <cell r="C23">
            <v>34.200000000000003</v>
          </cell>
          <cell r="D23">
            <v>23.4</v>
          </cell>
          <cell r="E23">
            <v>91.94736842105263</v>
          </cell>
          <cell r="F23">
            <v>100</v>
          </cell>
          <cell r="G23">
            <v>50</v>
          </cell>
          <cell r="H23">
            <v>15.840000000000002</v>
          </cell>
          <cell r="J23">
            <v>34.200000000000003</v>
          </cell>
          <cell r="K23">
            <v>1.6</v>
          </cell>
        </row>
        <row r="24">
          <cell r="B24">
            <v>26.020833333333332</v>
          </cell>
          <cell r="C24">
            <v>30.7</v>
          </cell>
          <cell r="D24">
            <v>23.8</v>
          </cell>
          <cell r="E24">
            <v>87.214285714285708</v>
          </cell>
          <cell r="F24">
            <v>100</v>
          </cell>
          <cell r="G24">
            <v>66</v>
          </cell>
          <cell r="H24">
            <v>22.32</v>
          </cell>
          <cell r="J24">
            <v>57.24</v>
          </cell>
          <cell r="K24">
            <v>0.4</v>
          </cell>
        </row>
        <row r="25">
          <cell r="B25">
            <v>27.134782608695648</v>
          </cell>
          <cell r="C25">
            <v>34.200000000000003</v>
          </cell>
          <cell r="D25">
            <v>22.6</v>
          </cell>
          <cell r="E25">
            <v>83.761904761904759</v>
          </cell>
          <cell r="F25">
            <v>100</v>
          </cell>
          <cell r="G25">
            <v>45</v>
          </cell>
          <cell r="H25">
            <v>7.5600000000000005</v>
          </cell>
          <cell r="J25">
            <v>26.64</v>
          </cell>
          <cell r="K25">
            <v>0</v>
          </cell>
        </row>
        <row r="26">
          <cell r="B26">
            <v>26.879166666666666</v>
          </cell>
          <cell r="C26">
            <v>33</v>
          </cell>
          <cell r="D26">
            <v>23.2</v>
          </cell>
          <cell r="E26">
            <v>88.294117647058826</v>
          </cell>
          <cell r="F26">
            <v>100</v>
          </cell>
          <cell r="G26">
            <v>56</v>
          </cell>
          <cell r="H26">
            <v>11.879999999999999</v>
          </cell>
          <cell r="J26">
            <v>58.680000000000007</v>
          </cell>
          <cell r="K26">
            <v>27.599999999999998</v>
          </cell>
        </row>
        <row r="27">
          <cell r="B27">
            <v>26.891666666666662</v>
          </cell>
          <cell r="C27">
            <v>32.799999999999997</v>
          </cell>
          <cell r="D27">
            <v>23.6</v>
          </cell>
          <cell r="E27">
            <v>88.65</v>
          </cell>
          <cell r="F27">
            <v>100</v>
          </cell>
          <cell r="G27">
            <v>69</v>
          </cell>
          <cell r="H27">
            <v>8.64</v>
          </cell>
          <cell r="J27">
            <v>21.6</v>
          </cell>
          <cell r="K27">
            <v>0</v>
          </cell>
        </row>
        <row r="28">
          <cell r="B28">
            <v>29.375000000000004</v>
          </cell>
          <cell r="C28">
            <v>36.4</v>
          </cell>
          <cell r="D28">
            <v>24.1</v>
          </cell>
          <cell r="E28">
            <v>69.6875</v>
          </cell>
          <cell r="F28">
            <v>100</v>
          </cell>
          <cell r="G28">
            <v>29</v>
          </cell>
          <cell r="H28">
            <v>9.3600000000000012</v>
          </cell>
          <cell r="J28">
            <v>28.44</v>
          </cell>
          <cell r="K28">
            <v>0</v>
          </cell>
        </row>
        <row r="29">
          <cell r="B29">
            <v>29.591666666666669</v>
          </cell>
          <cell r="C29">
            <v>37.1</v>
          </cell>
          <cell r="D29">
            <v>22.4</v>
          </cell>
          <cell r="E29">
            <v>68.45</v>
          </cell>
          <cell r="F29">
            <v>100</v>
          </cell>
          <cell r="G29">
            <v>39</v>
          </cell>
          <cell r="H29">
            <v>13.32</v>
          </cell>
          <cell r="J29">
            <v>21.96</v>
          </cell>
          <cell r="K29">
            <v>0</v>
          </cell>
        </row>
        <row r="30">
          <cell r="B30">
            <v>29.229166666666657</v>
          </cell>
          <cell r="C30">
            <v>34.9</v>
          </cell>
          <cell r="D30">
            <v>25.8</v>
          </cell>
          <cell r="E30">
            <v>73.571428571428569</v>
          </cell>
          <cell r="F30">
            <v>96</v>
          </cell>
          <cell r="G30">
            <v>46</v>
          </cell>
          <cell r="H30">
            <v>21.6</v>
          </cell>
          <cell r="J30">
            <v>34.200000000000003</v>
          </cell>
          <cell r="K30">
            <v>0</v>
          </cell>
        </row>
        <row r="31">
          <cell r="B31">
            <v>28.349999999999994</v>
          </cell>
          <cell r="C31">
            <v>34.6</v>
          </cell>
          <cell r="D31">
            <v>23</v>
          </cell>
          <cell r="E31">
            <v>81.15789473684211</v>
          </cell>
          <cell r="F31">
            <v>100</v>
          </cell>
          <cell r="G31">
            <v>47</v>
          </cell>
          <cell r="H31">
            <v>15.120000000000001</v>
          </cell>
          <cell r="J31">
            <v>27</v>
          </cell>
          <cell r="K31">
            <v>0</v>
          </cell>
        </row>
        <row r="32">
          <cell r="B32">
            <v>28.941666666666663</v>
          </cell>
          <cell r="C32">
            <v>35</v>
          </cell>
          <cell r="D32">
            <v>24.1</v>
          </cell>
          <cell r="E32">
            <v>76.882352941176464</v>
          </cell>
          <cell r="F32">
            <v>100</v>
          </cell>
          <cell r="G32">
            <v>48</v>
          </cell>
          <cell r="H32">
            <v>18</v>
          </cell>
          <cell r="J32">
            <v>37.080000000000005</v>
          </cell>
          <cell r="K32">
            <v>3.2</v>
          </cell>
        </row>
        <row r="33">
          <cell r="B33">
            <v>29.324999999999992</v>
          </cell>
          <cell r="C33">
            <v>34.4</v>
          </cell>
          <cell r="D33">
            <v>24.7</v>
          </cell>
          <cell r="E33">
            <v>82.5</v>
          </cell>
          <cell r="F33">
            <v>100</v>
          </cell>
          <cell r="G33">
            <v>51</v>
          </cell>
          <cell r="H33">
            <v>14.4</v>
          </cell>
          <cell r="J33">
            <v>30.96</v>
          </cell>
          <cell r="K33">
            <v>0.2</v>
          </cell>
        </row>
        <row r="34">
          <cell r="B34">
            <v>25.795833333333334</v>
          </cell>
          <cell r="C34">
            <v>31</v>
          </cell>
          <cell r="D34">
            <v>21.7</v>
          </cell>
          <cell r="E34">
            <v>88.684210526315795</v>
          </cell>
          <cell r="F34">
            <v>100</v>
          </cell>
          <cell r="G34">
            <v>64</v>
          </cell>
          <cell r="H34">
            <v>15.840000000000002</v>
          </cell>
          <cell r="J34">
            <v>45.36</v>
          </cell>
          <cell r="K34">
            <v>10.199999999999998</v>
          </cell>
        </row>
      </sheetData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23.362500000000001</v>
          </cell>
          <cell r="C5">
            <v>29.7</v>
          </cell>
          <cell r="D5">
            <v>20.3</v>
          </cell>
          <cell r="E5">
            <v>69.666666666666671</v>
          </cell>
          <cell r="F5">
            <v>89</v>
          </cell>
          <cell r="G5">
            <v>52</v>
          </cell>
          <cell r="H5">
            <v>24.12</v>
          </cell>
          <cell r="J5">
            <v>49.32</v>
          </cell>
          <cell r="K5">
            <v>0</v>
          </cell>
        </row>
        <row r="6">
          <cell r="B6">
            <v>23.375</v>
          </cell>
          <cell r="C6">
            <v>30</v>
          </cell>
          <cell r="D6">
            <v>20</v>
          </cell>
          <cell r="E6">
            <v>77.958333333333329</v>
          </cell>
          <cell r="F6">
            <v>93</v>
          </cell>
          <cell r="G6">
            <v>48</v>
          </cell>
          <cell r="H6">
            <v>18.36</v>
          </cell>
          <cell r="J6">
            <v>35.28</v>
          </cell>
          <cell r="K6">
            <v>0</v>
          </cell>
        </row>
        <row r="7">
          <cell r="B7">
            <v>22.404166666666669</v>
          </cell>
          <cell r="C7">
            <v>26.3</v>
          </cell>
          <cell r="D7">
            <v>20.3</v>
          </cell>
          <cell r="E7">
            <v>81.583333333333329</v>
          </cell>
          <cell r="F7">
            <v>94</v>
          </cell>
          <cell r="G7">
            <v>62</v>
          </cell>
          <cell r="H7">
            <v>12.24</v>
          </cell>
          <cell r="J7">
            <v>27</v>
          </cell>
          <cell r="K7">
            <v>0</v>
          </cell>
        </row>
        <row r="8">
          <cell r="B8">
            <v>23.587500000000002</v>
          </cell>
          <cell r="C8">
            <v>30.2</v>
          </cell>
          <cell r="D8">
            <v>19.2</v>
          </cell>
          <cell r="E8">
            <v>76.75</v>
          </cell>
          <cell r="F8">
            <v>95</v>
          </cell>
          <cell r="G8">
            <v>43</v>
          </cell>
          <cell r="H8">
            <v>12.6</v>
          </cell>
          <cell r="J8">
            <v>27.720000000000002</v>
          </cell>
          <cell r="K8">
            <v>0</v>
          </cell>
        </row>
        <row r="9">
          <cell r="B9">
            <v>24.170833333333334</v>
          </cell>
          <cell r="C9">
            <v>31.3</v>
          </cell>
          <cell r="D9">
            <v>21.8</v>
          </cell>
          <cell r="E9">
            <v>79.416666666666671</v>
          </cell>
          <cell r="F9">
            <v>93</v>
          </cell>
          <cell r="G9">
            <v>48</v>
          </cell>
          <cell r="H9">
            <v>18.720000000000002</v>
          </cell>
          <cell r="J9">
            <v>35.28</v>
          </cell>
          <cell r="K9">
            <v>0</v>
          </cell>
        </row>
        <row r="10">
          <cell r="B10">
            <v>24.020833333333332</v>
          </cell>
          <cell r="C10">
            <v>31.4</v>
          </cell>
          <cell r="D10">
            <v>21.2</v>
          </cell>
          <cell r="E10">
            <v>80.75</v>
          </cell>
          <cell r="F10">
            <v>94</v>
          </cell>
          <cell r="G10">
            <v>44</v>
          </cell>
          <cell r="H10">
            <v>10.8</v>
          </cell>
          <cell r="J10">
            <v>31.680000000000003</v>
          </cell>
          <cell r="K10">
            <v>0</v>
          </cell>
        </row>
        <row r="11">
          <cell r="B11">
            <v>22.512499999999999</v>
          </cell>
          <cell r="C11">
            <v>26.6</v>
          </cell>
          <cell r="D11">
            <v>20.6</v>
          </cell>
          <cell r="E11">
            <v>85.875</v>
          </cell>
          <cell r="F11">
            <v>94</v>
          </cell>
          <cell r="G11">
            <v>70</v>
          </cell>
          <cell r="H11">
            <v>16.559999999999999</v>
          </cell>
          <cell r="J11">
            <v>45</v>
          </cell>
          <cell r="K11">
            <v>10.199999999999999</v>
          </cell>
        </row>
        <row r="12">
          <cell r="B12">
            <v>22.491666666666671</v>
          </cell>
          <cell r="C12">
            <v>28.2</v>
          </cell>
          <cell r="D12">
            <v>19.100000000000001</v>
          </cell>
          <cell r="E12">
            <v>74.291666666666671</v>
          </cell>
          <cell r="F12">
            <v>90</v>
          </cell>
          <cell r="G12">
            <v>46</v>
          </cell>
          <cell r="H12">
            <v>12.96</v>
          </cell>
          <cell r="J12">
            <v>28.8</v>
          </cell>
          <cell r="K12">
            <v>0</v>
          </cell>
        </row>
        <row r="13">
          <cell r="B13">
            <v>23.591666666666665</v>
          </cell>
          <cell r="C13">
            <v>30.1</v>
          </cell>
          <cell r="D13">
            <v>17.399999999999999</v>
          </cell>
          <cell r="E13">
            <v>61.208333333333336</v>
          </cell>
          <cell r="F13">
            <v>95</v>
          </cell>
          <cell r="G13">
            <v>21</v>
          </cell>
          <cell r="H13">
            <v>11.16</v>
          </cell>
          <cell r="J13">
            <v>24.12</v>
          </cell>
          <cell r="K13">
            <v>0</v>
          </cell>
        </row>
        <row r="14">
          <cell r="B14">
            <v>25.912499999999998</v>
          </cell>
          <cell r="C14">
            <v>32.299999999999997</v>
          </cell>
          <cell r="D14">
            <v>19.3</v>
          </cell>
          <cell r="E14">
            <v>48.625</v>
          </cell>
          <cell r="F14">
            <v>72</v>
          </cell>
          <cell r="G14">
            <v>29</v>
          </cell>
          <cell r="H14">
            <v>12.24</v>
          </cell>
          <cell r="J14">
            <v>24.12</v>
          </cell>
          <cell r="K14">
            <v>0</v>
          </cell>
        </row>
        <row r="15">
          <cell r="B15">
            <v>27.287499999999998</v>
          </cell>
          <cell r="C15">
            <v>34</v>
          </cell>
          <cell r="D15">
            <v>20.399999999999999</v>
          </cell>
          <cell r="E15">
            <v>54.333333333333336</v>
          </cell>
          <cell r="F15">
            <v>85</v>
          </cell>
          <cell r="G15">
            <v>24</v>
          </cell>
          <cell r="H15">
            <v>14.04</v>
          </cell>
          <cell r="J15">
            <v>31.680000000000003</v>
          </cell>
          <cell r="K15">
            <v>0</v>
          </cell>
        </row>
        <row r="16">
          <cell r="B16">
            <v>20.94583333333334</v>
          </cell>
          <cell r="C16">
            <v>30.3</v>
          </cell>
          <cell r="D16">
            <v>13.5</v>
          </cell>
          <cell r="E16">
            <v>64.625</v>
          </cell>
          <cell r="F16">
            <v>93</v>
          </cell>
          <cell r="G16">
            <v>35</v>
          </cell>
          <cell r="H16">
            <v>18.36</v>
          </cell>
          <cell r="J16">
            <v>46.800000000000004</v>
          </cell>
          <cell r="K16">
            <v>0</v>
          </cell>
        </row>
        <row r="17">
          <cell r="B17">
            <v>19.041666666666668</v>
          </cell>
          <cell r="C17">
            <v>26.6</v>
          </cell>
          <cell r="D17">
            <v>12.4</v>
          </cell>
          <cell r="E17">
            <v>51.458333333333336</v>
          </cell>
          <cell r="F17">
            <v>91</v>
          </cell>
          <cell r="G17">
            <v>22</v>
          </cell>
          <cell r="H17">
            <v>12.96</v>
          </cell>
          <cell r="J17">
            <v>29.880000000000003</v>
          </cell>
          <cell r="K17">
            <v>0</v>
          </cell>
        </row>
        <row r="18">
          <cell r="B18">
            <v>23.137499999999999</v>
          </cell>
          <cell r="C18">
            <v>30.6</v>
          </cell>
          <cell r="D18">
            <v>15.4</v>
          </cell>
          <cell r="E18">
            <v>34.291666666666664</v>
          </cell>
          <cell r="F18">
            <v>57</v>
          </cell>
          <cell r="G18">
            <v>20</v>
          </cell>
          <cell r="H18">
            <v>10.08</v>
          </cell>
          <cell r="J18">
            <v>23.040000000000003</v>
          </cell>
          <cell r="K18">
            <v>0</v>
          </cell>
        </row>
        <row r="19">
          <cell r="B19">
            <v>25.716666666666672</v>
          </cell>
          <cell r="C19">
            <v>32.700000000000003</v>
          </cell>
          <cell r="D19">
            <v>19.600000000000001</v>
          </cell>
          <cell r="E19">
            <v>43.458333333333336</v>
          </cell>
          <cell r="F19">
            <v>65</v>
          </cell>
          <cell r="G19">
            <v>26</v>
          </cell>
          <cell r="H19">
            <v>16.559999999999999</v>
          </cell>
          <cell r="J19">
            <v>32.4</v>
          </cell>
          <cell r="K19">
            <v>0</v>
          </cell>
        </row>
        <row r="20">
          <cell r="B20">
            <v>27.1875</v>
          </cell>
          <cell r="C20">
            <v>34.1</v>
          </cell>
          <cell r="D20">
            <v>21.4</v>
          </cell>
          <cell r="E20">
            <v>58.208333333333336</v>
          </cell>
          <cell r="F20">
            <v>82</v>
          </cell>
          <cell r="G20">
            <v>35</v>
          </cell>
          <cell r="H20">
            <v>20.88</v>
          </cell>
          <cell r="J20">
            <v>38.880000000000003</v>
          </cell>
          <cell r="K20">
            <v>0</v>
          </cell>
        </row>
        <row r="21">
          <cell r="B21">
            <v>26.966666666666665</v>
          </cell>
          <cell r="C21">
            <v>34.299999999999997</v>
          </cell>
          <cell r="D21">
            <v>21.6</v>
          </cell>
          <cell r="E21">
            <v>61.375</v>
          </cell>
          <cell r="F21">
            <v>84</v>
          </cell>
          <cell r="G21">
            <v>33</v>
          </cell>
          <cell r="H21">
            <v>13.68</v>
          </cell>
          <cell r="J21">
            <v>31.680000000000003</v>
          </cell>
          <cell r="K21">
            <v>0</v>
          </cell>
        </row>
        <row r="22">
          <cell r="B22">
            <v>26.220833333333331</v>
          </cell>
          <cell r="C22">
            <v>34.200000000000003</v>
          </cell>
          <cell r="D22">
            <v>20.3</v>
          </cell>
          <cell r="E22">
            <v>66.583333333333329</v>
          </cell>
          <cell r="F22">
            <v>88</v>
          </cell>
          <cell r="G22">
            <v>27</v>
          </cell>
          <cell r="H22">
            <v>15.840000000000002</v>
          </cell>
          <cell r="J22">
            <v>36.36</v>
          </cell>
          <cell r="K22">
            <v>0</v>
          </cell>
        </row>
        <row r="23">
          <cell r="B23">
            <v>24.766666666666676</v>
          </cell>
          <cell r="C23">
            <v>33.4</v>
          </cell>
          <cell r="D23">
            <v>21.5</v>
          </cell>
          <cell r="E23">
            <v>70.375</v>
          </cell>
          <cell r="F23">
            <v>84</v>
          </cell>
          <cell r="G23">
            <v>31</v>
          </cell>
          <cell r="H23">
            <v>15.120000000000001</v>
          </cell>
          <cell r="J23">
            <v>31.680000000000003</v>
          </cell>
          <cell r="K23">
            <v>0</v>
          </cell>
        </row>
        <row r="24">
          <cell r="B24">
            <v>25.729166666666668</v>
          </cell>
          <cell r="C24">
            <v>31.3</v>
          </cell>
          <cell r="D24">
            <v>21.6</v>
          </cell>
          <cell r="E24">
            <v>67.125</v>
          </cell>
          <cell r="F24">
            <v>84</v>
          </cell>
          <cell r="G24">
            <v>44</v>
          </cell>
          <cell r="H24">
            <v>10.44</v>
          </cell>
          <cell r="J24">
            <v>28.8</v>
          </cell>
          <cell r="K24">
            <v>0</v>
          </cell>
        </row>
        <row r="25">
          <cell r="B25">
            <v>25.525000000000002</v>
          </cell>
          <cell r="C25">
            <v>32.5</v>
          </cell>
          <cell r="D25">
            <v>21.5</v>
          </cell>
          <cell r="E25">
            <v>73.75</v>
          </cell>
          <cell r="F25">
            <v>93</v>
          </cell>
          <cell r="G25">
            <v>41</v>
          </cell>
          <cell r="H25">
            <v>16.2</v>
          </cell>
          <cell r="J25">
            <v>33.840000000000003</v>
          </cell>
          <cell r="K25">
            <v>0.6</v>
          </cell>
        </row>
        <row r="26">
          <cell r="B26">
            <v>24.537500000000005</v>
          </cell>
          <cell r="C26">
            <v>30.6</v>
          </cell>
          <cell r="D26">
            <v>21.5</v>
          </cell>
          <cell r="E26">
            <v>81.208333333333329</v>
          </cell>
          <cell r="F26">
            <v>94</v>
          </cell>
          <cell r="G26">
            <v>52</v>
          </cell>
          <cell r="H26">
            <v>15.48</v>
          </cell>
          <cell r="J26">
            <v>30.6</v>
          </cell>
          <cell r="K26">
            <v>0</v>
          </cell>
        </row>
        <row r="27">
          <cell r="B27">
            <v>26.704166666666669</v>
          </cell>
          <cell r="C27">
            <v>32.799999999999997</v>
          </cell>
          <cell r="D27">
            <v>21.1</v>
          </cell>
          <cell r="E27">
            <v>68.041666666666671</v>
          </cell>
          <cell r="F27">
            <v>92</v>
          </cell>
          <cell r="G27">
            <v>39</v>
          </cell>
          <cell r="H27">
            <v>15.48</v>
          </cell>
          <cell r="J27">
            <v>28.8</v>
          </cell>
          <cell r="K27">
            <v>0</v>
          </cell>
        </row>
        <row r="28">
          <cell r="B28">
            <v>26.483333333333334</v>
          </cell>
          <cell r="C28">
            <v>32.6</v>
          </cell>
          <cell r="D28">
            <v>21.5</v>
          </cell>
          <cell r="E28">
            <v>61.541666666666664</v>
          </cell>
          <cell r="F28">
            <v>83</v>
          </cell>
          <cell r="G28">
            <v>29</v>
          </cell>
          <cell r="H28">
            <v>22.68</v>
          </cell>
          <cell r="J28">
            <v>39.96</v>
          </cell>
          <cell r="K28">
            <v>0</v>
          </cell>
        </row>
        <row r="29">
          <cell r="B29">
            <v>25.241666666666671</v>
          </cell>
          <cell r="C29">
            <v>30.2</v>
          </cell>
          <cell r="D29">
            <v>19.2</v>
          </cell>
          <cell r="E29">
            <v>57.083333333333336</v>
          </cell>
          <cell r="F29">
            <v>79</v>
          </cell>
          <cell r="G29">
            <v>41</v>
          </cell>
          <cell r="H29">
            <v>21.6</v>
          </cell>
          <cell r="J29">
            <v>40.32</v>
          </cell>
          <cell r="K29">
            <v>0</v>
          </cell>
        </row>
        <row r="30">
          <cell r="B30">
            <v>27.766666666666666</v>
          </cell>
          <cell r="C30">
            <v>35.5</v>
          </cell>
          <cell r="D30">
            <v>21.2</v>
          </cell>
          <cell r="E30">
            <v>48.291666666666664</v>
          </cell>
          <cell r="F30">
            <v>66</v>
          </cell>
          <cell r="G30">
            <v>27</v>
          </cell>
          <cell r="H30">
            <v>16.920000000000002</v>
          </cell>
          <cell r="J30">
            <v>33.480000000000004</v>
          </cell>
          <cell r="K30">
            <v>0</v>
          </cell>
        </row>
        <row r="31">
          <cell r="B31">
            <v>29.245833333333337</v>
          </cell>
          <cell r="C31">
            <v>33</v>
          </cell>
          <cell r="D31">
            <v>26</v>
          </cell>
          <cell r="E31">
            <v>53.833333333333336</v>
          </cell>
          <cell r="F31">
            <v>72</v>
          </cell>
          <cell r="G31">
            <v>39</v>
          </cell>
          <cell r="H31">
            <v>13.32</v>
          </cell>
          <cell r="J31">
            <v>36.72</v>
          </cell>
          <cell r="K31">
            <v>0</v>
          </cell>
        </row>
        <row r="32">
          <cell r="B32">
            <v>28.504166666666663</v>
          </cell>
          <cell r="C32">
            <v>33.1</v>
          </cell>
          <cell r="D32">
            <v>23.8</v>
          </cell>
          <cell r="E32">
            <v>59.541666666666664</v>
          </cell>
          <cell r="F32">
            <v>78</v>
          </cell>
          <cell r="G32">
            <v>40</v>
          </cell>
          <cell r="H32">
            <v>16.920000000000002</v>
          </cell>
          <cell r="J32">
            <v>45.36</v>
          </cell>
          <cell r="K32">
            <v>0</v>
          </cell>
        </row>
        <row r="33">
          <cell r="B33">
            <v>26.387500000000003</v>
          </cell>
          <cell r="C33">
            <v>33.4</v>
          </cell>
          <cell r="D33">
            <v>20.9</v>
          </cell>
          <cell r="E33">
            <v>72.875</v>
          </cell>
          <cell r="F33">
            <v>95</v>
          </cell>
          <cell r="G33">
            <v>39</v>
          </cell>
          <cell r="H33">
            <v>15.840000000000002</v>
          </cell>
          <cell r="J33">
            <v>42.12</v>
          </cell>
          <cell r="K33">
            <v>0</v>
          </cell>
        </row>
        <row r="34">
          <cell r="B34">
            <v>25.820833333333326</v>
          </cell>
          <cell r="C34">
            <v>32</v>
          </cell>
          <cell r="D34">
            <v>21.5</v>
          </cell>
          <cell r="E34">
            <v>75.5</v>
          </cell>
          <cell r="F34">
            <v>91</v>
          </cell>
          <cell r="G34">
            <v>49</v>
          </cell>
          <cell r="H34">
            <v>15.840000000000002</v>
          </cell>
          <cell r="J34">
            <v>39.6</v>
          </cell>
          <cell r="K34">
            <v>0</v>
          </cell>
        </row>
      </sheetData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24.843478260869563</v>
          </cell>
          <cell r="C5">
            <v>28.9</v>
          </cell>
          <cell r="D5">
            <v>23.1</v>
          </cell>
          <cell r="E5">
            <v>73.086956521739125</v>
          </cell>
          <cell r="F5">
            <v>89</v>
          </cell>
          <cell r="G5">
            <v>52</v>
          </cell>
          <cell r="H5">
            <v>19.8</v>
          </cell>
          <cell r="J5">
            <v>43.92</v>
          </cell>
          <cell r="K5">
            <v>0</v>
          </cell>
        </row>
        <row r="6">
          <cell r="B6">
            <v>26.983333333333334</v>
          </cell>
          <cell r="C6">
            <v>34.200000000000003</v>
          </cell>
          <cell r="D6">
            <v>21.8</v>
          </cell>
          <cell r="E6">
            <v>71.791666666666671</v>
          </cell>
          <cell r="F6">
            <v>90</v>
          </cell>
          <cell r="G6">
            <v>45</v>
          </cell>
          <cell r="H6">
            <v>12.6</v>
          </cell>
          <cell r="J6">
            <v>37.800000000000004</v>
          </cell>
          <cell r="K6">
            <v>0</v>
          </cell>
        </row>
        <row r="7">
          <cell r="B7">
            <v>25.533333333333335</v>
          </cell>
          <cell r="C7">
            <v>30.5</v>
          </cell>
          <cell r="D7">
            <v>21.8</v>
          </cell>
          <cell r="E7">
            <v>81.041666666666671</v>
          </cell>
          <cell r="F7">
            <v>95</v>
          </cell>
          <cell r="G7">
            <v>58</v>
          </cell>
          <cell r="H7">
            <v>9</v>
          </cell>
          <cell r="J7">
            <v>33.840000000000003</v>
          </cell>
          <cell r="K7">
            <v>1.8</v>
          </cell>
        </row>
        <row r="8">
          <cell r="B8">
            <v>27.245833333333334</v>
          </cell>
          <cell r="C8">
            <v>33.700000000000003</v>
          </cell>
          <cell r="D8">
            <v>22</v>
          </cell>
          <cell r="E8">
            <v>71.416666666666671</v>
          </cell>
          <cell r="F8">
            <v>91</v>
          </cell>
          <cell r="G8">
            <v>45</v>
          </cell>
          <cell r="H8">
            <v>7.2</v>
          </cell>
          <cell r="J8">
            <v>18.36</v>
          </cell>
          <cell r="K8">
            <v>0</v>
          </cell>
        </row>
        <row r="9">
          <cell r="B9">
            <v>29.279166666666658</v>
          </cell>
          <cell r="C9">
            <v>36.200000000000003</v>
          </cell>
          <cell r="D9">
            <v>23</v>
          </cell>
          <cell r="E9">
            <v>64.75</v>
          </cell>
          <cell r="F9">
            <v>88</v>
          </cell>
          <cell r="G9">
            <v>36</v>
          </cell>
          <cell r="H9">
            <v>21.96</v>
          </cell>
          <cell r="J9">
            <v>57.960000000000008</v>
          </cell>
          <cell r="K9" t="str">
            <v>*</v>
          </cell>
        </row>
        <row r="10">
          <cell r="B10">
            <v>26.558333333333326</v>
          </cell>
          <cell r="C10">
            <v>33.299999999999997</v>
          </cell>
          <cell r="D10">
            <v>23</v>
          </cell>
          <cell r="E10">
            <v>80.041666666666671</v>
          </cell>
          <cell r="F10">
            <v>95</v>
          </cell>
          <cell r="G10">
            <v>47</v>
          </cell>
          <cell r="H10">
            <v>5.4</v>
          </cell>
          <cell r="J10">
            <v>57.960000000000008</v>
          </cell>
          <cell r="K10" t="str">
            <v>*</v>
          </cell>
        </row>
        <row r="11">
          <cell r="B11">
            <v>27.129166666666666</v>
          </cell>
          <cell r="C11">
            <v>31</v>
          </cell>
          <cell r="D11">
            <v>24.6</v>
          </cell>
          <cell r="E11">
            <v>77</v>
          </cell>
          <cell r="F11">
            <v>90</v>
          </cell>
          <cell r="G11">
            <v>54</v>
          </cell>
          <cell r="H11">
            <v>12.96</v>
          </cell>
          <cell r="J11">
            <v>45</v>
          </cell>
          <cell r="K11" t="str">
            <v>*</v>
          </cell>
        </row>
        <row r="12">
          <cell r="B12">
            <v>26.849999999999998</v>
          </cell>
          <cell r="C12">
            <v>32.700000000000003</v>
          </cell>
          <cell r="D12">
            <v>21.5</v>
          </cell>
          <cell r="E12">
            <v>64.083333333333329</v>
          </cell>
          <cell r="F12">
            <v>88</v>
          </cell>
          <cell r="G12">
            <v>35</v>
          </cell>
          <cell r="H12">
            <v>12.24</v>
          </cell>
          <cell r="J12">
            <v>29.52</v>
          </cell>
          <cell r="K12" t="str">
            <v>*</v>
          </cell>
        </row>
        <row r="13">
          <cell r="B13">
            <v>26.862500000000001</v>
          </cell>
          <cell r="C13">
            <v>34.6</v>
          </cell>
          <cell r="D13">
            <v>19.8</v>
          </cell>
          <cell r="E13">
            <v>59.208333333333336</v>
          </cell>
          <cell r="F13">
            <v>88</v>
          </cell>
          <cell r="G13">
            <v>28</v>
          </cell>
          <cell r="H13">
            <v>8.2799999999999994</v>
          </cell>
          <cell r="J13">
            <v>27.720000000000002</v>
          </cell>
          <cell r="K13" t="str">
            <v>*</v>
          </cell>
        </row>
        <row r="14">
          <cell r="B14">
            <v>28.0625</v>
          </cell>
          <cell r="C14">
            <v>36.4</v>
          </cell>
          <cell r="D14">
            <v>19.3</v>
          </cell>
          <cell r="E14">
            <v>53.333333333333336</v>
          </cell>
          <cell r="F14">
            <v>83</v>
          </cell>
          <cell r="G14">
            <v>25</v>
          </cell>
          <cell r="H14">
            <v>11.520000000000001</v>
          </cell>
          <cell r="J14">
            <v>29.16</v>
          </cell>
          <cell r="K14" t="str">
            <v>*</v>
          </cell>
        </row>
        <row r="15">
          <cell r="B15">
            <v>30.80416666666666</v>
          </cell>
          <cell r="C15">
            <v>38.299999999999997</v>
          </cell>
          <cell r="D15">
            <v>21.2</v>
          </cell>
          <cell r="E15">
            <v>48.291666666666664</v>
          </cell>
          <cell r="F15">
            <v>82</v>
          </cell>
          <cell r="G15">
            <v>24</v>
          </cell>
          <cell r="H15">
            <v>9</v>
          </cell>
          <cell r="J15">
            <v>29.52</v>
          </cell>
          <cell r="K15" t="str">
            <v>*</v>
          </cell>
        </row>
        <row r="16">
          <cell r="B16">
            <v>23.13333333333334</v>
          </cell>
          <cell r="C16">
            <v>32.799999999999997</v>
          </cell>
          <cell r="D16">
            <v>16.899999999999999</v>
          </cell>
          <cell r="E16">
            <v>63.916666666666664</v>
          </cell>
          <cell r="F16">
            <v>90</v>
          </cell>
          <cell r="G16">
            <v>43</v>
          </cell>
          <cell r="H16">
            <v>23.759999999999998</v>
          </cell>
          <cell r="J16">
            <v>50.04</v>
          </cell>
          <cell r="K16" t="str">
            <v>*</v>
          </cell>
        </row>
        <row r="17">
          <cell r="B17">
            <v>21.229166666666668</v>
          </cell>
          <cell r="C17">
            <v>29.9</v>
          </cell>
          <cell r="D17">
            <v>13.6</v>
          </cell>
          <cell r="E17">
            <v>59.708333333333336</v>
          </cell>
          <cell r="F17">
            <v>91</v>
          </cell>
          <cell r="G17">
            <v>23</v>
          </cell>
          <cell r="H17">
            <v>15.120000000000001</v>
          </cell>
          <cell r="J17">
            <v>32.4</v>
          </cell>
          <cell r="K17" t="str">
            <v>*</v>
          </cell>
        </row>
        <row r="18">
          <cell r="B18">
            <v>24.037499999999994</v>
          </cell>
          <cell r="C18">
            <v>33.9</v>
          </cell>
          <cell r="D18">
            <v>14.1</v>
          </cell>
          <cell r="E18">
            <v>46.5</v>
          </cell>
          <cell r="F18">
            <v>84</v>
          </cell>
          <cell r="G18">
            <v>18</v>
          </cell>
          <cell r="H18">
            <v>10.8</v>
          </cell>
          <cell r="J18">
            <v>25.92</v>
          </cell>
          <cell r="K18" t="str">
            <v>*</v>
          </cell>
        </row>
        <row r="19">
          <cell r="B19">
            <v>26.995833333333337</v>
          </cell>
          <cell r="C19">
            <v>37.9</v>
          </cell>
          <cell r="D19">
            <v>15.9</v>
          </cell>
          <cell r="E19">
            <v>45.666666666666664</v>
          </cell>
          <cell r="F19">
            <v>77</v>
          </cell>
          <cell r="G19">
            <v>20</v>
          </cell>
          <cell r="H19">
            <v>9.7200000000000006</v>
          </cell>
          <cell r="J19">
            <v>24.48</v>
          </cell>
          <cell r="K19" t="str">
            <v>*</v>
          </cell>
        </row>
        <row r="20">
          <cell r="B20">
            <v>30.404166666666672</v>
          </cell>
          <cell r="C20">
            <v>38.9</v>
          </cell>
          <cell r="D20">
            <v>22.1</v>
          </cell>
          <cell r="E20">
            <v>52.416666666666664</v>
          </cell>
          <cell r="F20">
            <v>81</v>
          </cell>
          <cell r="G20">
            <v>30</v>
          </cell>
          <cell r="H20">
            <v>14.76</v>
          </cell>
          <cell r="J20">
            <v>33.840000000000003</v>
          </cell>
          <cell r="K20" t="str">
            <v>*</v>
          </cell>
        </row>
        <row r="21">
          <cell r="B21">
            <v>32.262500000000003</v>
          </cell>
          <cell r="C21">
            <v>38.6</v>
          </cell>
          <cell r="D21">
            <v>26.5</v>
          </cell>
          <cell r="E21">
            <v>52.416666666666664</v>
          </cell>
          <cell r="F21">
            <v>73</v>
          </cell>
          <cell r="G21">
            <v>33</v>
          </cell>
          <cell r="H21">
            <v>12.24</v>
          </cell>
          <cell r="J21">
            <v>28.44</v>
          </cell>
          <cell r="K21" t="str">
            <v>*</v>
          </cell>
        </row>
        <row r="22">
          <cell r="B22">
            <v>28.595833333333331</v>
          </cell>
          <cell r="C22">
            <v>35.1</v>
          </cell>
          <cell r="D22">
            <v>23.5</v>
          </cell>
          <cell r="E22">
            <v>69.5</v>
          </cell>
          <cell r="F22">
            <v>89</v>
          </cell>
          <cell r="G22">
            <v>46</v>
          </cell>
          <cell r="H22">
            <v>11.520000000000001</v>
          </cell>
          <cell r="J22">
            <v>51.12</v>
          </cell>
          <cell r="K22" t="str">
            <v>*</v>
          </cell>
        </row>
        <row r="23">
          <cell r="B23">
            <v>27.374999999999996</v>
          </cell>
          <cell r="C23">
            <v>35.9</v>
          </cell>
          <cell r="D23">
            <v>22.9</v>
          </cell>
          <cell r="E23">
            <v>72.541666666666671</v>
          </cell>
          <cell r="F23">
            <v>92</v>
          </cell>
          <cell r="G23">
            <v>38</v>
          </cell>
          <cell r="H23">
            <v>6.84</v>
          </cell>
          <cell r="J23">
            <v>23.040000000000003</v>
          </cell>
          <cell r="K23" t="str">
            <v>*</v>
          </cell>
        </row>
        <row r="24">
          <cell r="B24">
            <v>27.516666666666666</v>
          </cell>
          <cell r="C24">
            <v>35.1</v>
          </cell>
          <cell r="D24">
            <v>24.4</v>
          </cell>
          <cell r="E24">
            <v>78.5</v>
          </cell>
          <cell r="F24">
            <v>92</v>
          </cell>
          <cell r="G24">
            <v>46</v>
          </cell>
          <cell r="H24">
            <v>9.7200000000000006</v>
          </cell>
          <cell r="J24">
            <v>48.96</v>
          </cell>
          <cell r="K24" t="str">
            <v>*</v>
          </cell>
        </row>
        <row r="25">
          <cell r="B25">
            <v>27.429166666666664</v>
          </cell>
          <cell r="C25">
            <v>33.799999999999997</v>
          </cell>
          <cell r="D25">
            <v>24</v>
          </cell>
          <cell r="E25">
            <v>78.291666666666671</v>
          </cell>
          <cell r="F25">
            <v>93</v>
          </cell>
          <cell r="G25">
            <v>46</v>
          </cell>
          <cell r="H25">
            <v>7.5600000000000005</v>
          </cell>
          <cell r="J25">
            <v>17.64</v>
          </cell>
          <cell r="K25" t="str">
            <v>*</v>
          </cell>
        </row>
        <row r="26">
          <cell r="B26">
            <v>27.687500000000004</v>
          </cell>
          <cell r="C26">
            <v>33.4</v>
          </cell>
          <cell r="D26">
            <v>23.6</v>
          </cell>
          <cell r="E26">
            <v>75.916666666666671</v>
          </cell>
          <cell r="F26">
            <v>92</v>
          </cell>
          <cell r="G26">
            <v>52</v>
          </cell>
          <cell r="H26">
            <v>14.76</v>
          </cell>
          <cell r="J26">
            <v>36</v>
          </cell>
          <cell r="K26" t="str">
            <v>*</v>
          </cell>
        </row>
        <row r="27">
          <cell r="B27">
            <v>29.387499999999999</v>
          </cell>
          <cell r="C27">
            <v>36.799999999999997</v>
          </cell>
          <cell r="D27">
            <v>24.7</v>
          </cell>
          <cell r="E27">
            <v>67.708333333333329</v>
          </cell>
          <cell r="F27">
            <v>89</v>
          </cell>
          <cell r="G27">
            <v>38</v>
          </cell>
          <cell r="H27">
            <v>21.6</v>
          </cell>
          <cell r="J27">
            <v>47.88</v>
          </cell>
          <cell r="K27" t="str">
            <v>*</v>
          </cell>
        </row>
        <row r="28">
          <cell r="B28">
            <v>30.829166666666666</v>
          </cell>
          <cell r="C28">
            <v>38.200000000000003</v>
          </cell>
          <cell r="D28">
            <v>25.5</v>
          </cell>
          <cell r="E28">
            <v>64.125</v>
          </cell>
          <cell r="F28">
            <v>88</v>
          </cell>
          <cell r="G28">
            <v>30</v>
          </cell>
          <cell r="H28">
            <v>12.96</v>
          </cell>
          <cell r="J28">
            <v>30.6</v>
          </cell>
          <cell r="K28" t="str">
            <v>*</v>
          </cell>
        </row>
        <row r="29">
          <cell r="B29">
            <v>32.534782608695643</v>
          </cell>
          <cell r="C29">
            <v>38.700000000000003</v>
          </cell>
          <cell r="D29">
            <v>26.9</v>
          </cell>
          <cell r="E29">
            <v>47.434782608695649</v>
          </cell>
          <cell r="F29">
            <v>68</v>
          </cell>
          <cell r="G29">
            <v>28</v>
          </cell>
          <cell r="H29">
            <v>16.2</v>
          </cell>
          <cell r="J29">
            <v>36.72</v>
          </cell>
          <cell r="K29" t="str">
            <v>*</v>
          </cell>
        </row>
        <row r="30">
          <cell r="B30">
            <v>32.35</v>
          </cell>
          <cell r="C30">
            <v>38.5</v>
          </cell>
          <cell r="D30">
            <v>26.5</v>
          </cell>
          <cell r="E30">
            <v>49.416666666666664</v>
          </cell>
          <cell r="F30">
            <v>68</v>
          </cell>
          <cell r="G30">
            <v>32</v>
          </cell>
          <cell r="H30">
            <v>12.96</v>
          </cell>
          <cell r="J30">
            <v>37.800000000000004</v>
          </cell>
          <cell r="K30" t="str">
            <v>*</v>
          </cell>
        </row>
        <row r="31">
          <cell r="B31">
            <v>31.795833333333331</v>
          </cell>
          <cell r="C31">
            <v>38</v>
          </cell>
          <cell r="D31">
            <v>26.6</v>
          </cell>
          <cell r="E31">
            <v>56.166666666666664</v>
          </cell>
          <cell r="F31">
            <v>76</v>
          </cell>
          <cell r="G31">
            <v>37</v>
          </cell>
          <cell r="H31">
            <v>15.48</v>
          </cell>
          <cell r="J31">
            <v>41.04</v>
          </cell>
          <cell r="K31" t="str">
            <v>*</v>
          </cell>
        </row>
        <row r="32">
          <cell r="B32">
            <v>32.933333333333337</v>
          </cell>
          <cell r="C32">
            <v>39.4</v>
          </cell>
          <cell r="D32">
            <v>28.3</v>
          </cell>
          <cell r="E32">
            <v>52.166666666666664</v>
          </cell>
          <cell r="F32">
            <v>70</v>
          </cell>
          <cell r="G32">
            <v>31</v>
          </cell>
          <cell r="H32">
            <v>15.48</v>
          </cell>
          <cell r="J32">
            <v>41.04</v>
          </cell>
          <cell r="K32" t="str">
            <v>*</v>
          </cell>
        </row>
        <row r="33">
          <cell r="B33">
            <v>33.475000000000001</v>
          </cell>
          <cell r="C33">
            <v>39.6</v>
          </cell>
          <cell r="D33">
            <v>28</v>
          </cell>
          <cell r="E33">
            <v>49.833333333333336</v>
          </cell>
          <cell r="F33">
            <v>72</v>
          </cell>
          <cell r="G33">
            <v>28</v>
          </cell>
          <cell r="H33">
            <v>14.04</v>
          </cell>
          <cell r="J33">
            <v>33.119999999999997</v>
          </cell>
          <cell r="K33" t="str">
            <v>*</v>
          </cell>
        </row>
        <row r="34">
          <cell r="B34">
            <v>32.708333333333336</v>
          </cell>
          <cell r="C34">
            <v>38.4</v>
          </cell>
          <cell r="D34">
            <v>28.3</v>
          </cell>
          <cell r="E34">
            <v>53.333333333333336</v>
          </cell>
          <cell r="F34">
            <v>69</v>
          </cell>
          <cell r="G34">
            <v>35</v>
          </cell>
          <cell r="H34">
            <v>10.8</v>
          </cell>
          <cell r="J34">
            <v>37.080000000000005</v>
          </cell>
          <cell r="K34" t="str">
            <v>*</v>
          </cell>
        </row>
      </sheetData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25.800000000000008</v>
          </cell>
          <cell r="C5">
            <v>32.6</v>
          </cell>
          <cell r="D5">
            <v>21</v>
          </cell>
          <cell r="E5">
            <v>71.333333333333329</v>
          </cell>
          <cell r="F5">
            <v>98</v>
          </cell>
          <cell r="G5">
            <v>42</v>
          </cell>
          <cell r="H5">
            <v>16.920000000000002</v>
          </cell>
          <cell r="J5">
            <v>51.12</v>
          </cell>
          <cell r="K5">
            <v>6.3999999999999995</v>
          </cell>
        </row>
        <row r="6">
          <cell r="B6">
            <v>23.612500000000001</v>
          </cell>
          <cell r="C6">
            <v>28.8</v>
          </cell>
          <cell r="D6">
            <v>21.3</v>
          </cell>
          <cell r="E6">
            <v>91.041666666666671</v>
          </cell>
          <cell r="F6">
            <v>99</v>
          </cell>
          <cell r="G6">
            <v>67</v>
          </cell>
          <cell r="H6">
            <v>23.759999999999998</v>
          </cell>
          <cell r="J6">
            <v>56.16</v>
          </cell>
          <cell r="K6">
            <v>7</v>
          </cell>
        </row>
        <row r="7">
          <cell r="B7">
            <v>23.7</v>
          </cell>
          <cell r="C7">
            <v>27</v>
          </cell>
          <cell r="D7">
            <v>20.3</v>
          </cell>
          <cell r="E7">
            <v>89.791666666666671</v>
          </cell>
          <cell r="F7">
            <v>100</v>
          </cell>
          <cell r="G7">
            <v>70</v>
          </cell>
          <cell r="H7">
            <v>17.64</v>
          </cell>
          <cell r="J7">
            <v>29.16</v>
          </cell>
          <cell r="K7">
            <v>3</v>
          </cell>
        </row>
        <row r="8">
          <cell r="B8">
            <v>26.904166666666672</v>
          </cell>
          <cell r="C8">
            <v>34</v>
          </cell>
          <cell r="D8">
            <v>21.6</v>
          </cell>
          <cell r="E8">
            <v>75.916666666666671</v>
          </cell>
          <cell r="F8">
            <v>100</v>
          </cell>
          <cell r="G8">
            <v>44</v>
          </cell>
          <cell r="H8">
            <v>15.120000000000001</v>
          </cell>
          <cell r="J8">
            <v>34.56</v>
          </cell>
          <cell r="K8">
            <v>0.2</v>
          </cell>
        </row>
        <row r="9">
          <cell r="B9">
            <v>26.779166666666672</v>
          </cell>
          <cell r="C9">
            <v>34.299999999999997</v>
          </cell>
          <cell r="D9">
            <v>22.7</v>
          </cell>
          <cell r="E9">
            <v>78.25</v>
          </cell>
          <cell r="F9">
            <v>99</v>
          </cell>
          <cell r="G9">
            <v>46</v>
          </cell>
          <cell r="H9">
            <v>14.4</v>
          </cell>
          <cell r="J9">
            <v>30.6</v>
          </cell>
          <cell r="K9">
            <v>0</v>
          </cell>
        </row>
        <row r="10">
          <cell r="B10">
            <v>24.904166666666658</v>
          </cell>
          <cell r="C10">
            <v>33.700000000000003</v>
          </cell>
          <cell r="D10">
            <v>22.2</v>
          </cell>
          <cell r="E10">
            <v>88.458333333333329</v>
          </cell>
          <cell r="F10">
            <v>100</v>
          </cell>
          <cell r="G10">
            <v>49</v>
          </cell>
          <cell r="H10">
            <v>15.120000000000001</v>
          </cell>
          <cell r="J10">
            <v>28.44</v>
          </cell>
          <cell r="K10">
            <v>10</v>
          </cell>
        </row>
        <row r="11">
          <cell r="B11">
            <v>24.154166666666665</v>
          </cell>
          <cell r="C11">
            <v>28.6</v>
          </cell>
          <cell r="D11">
            <v>21.8</v>
          </cell>
          <cell r="E11">
            <v>95.083333333333329</v>
          </cell>
          <cell r="F11">
            <v>100</v>
          </cell>
          <cell r="G11">
            <v>73</v>
          </cell>
          <cell r="H11">
            <v>12.6</v>
          </cell>
          <cell r="J11">
            <v>39.24</v>
          </cell>
          <cell r="K11">
            <v>32.6</v>
          </cell>
        </row>
        <row r="12">
          <cell r="B12">
            <v>24.665217391304346</v>
          </cell>
          <cell r="C12">
            <v>30.9</v>
          </cell>
          <cell r="D12">
            <v>21.7</v>
          </cell>
          <cell r="E12">
            <v>81.782608695652172</v>
          </cell>
          <cell r="F12">
            <v>100</v>
          </cell>
          <cell r="G12">
            <v>51</v>
          </cell>
          <cell r="H12">
            <v>14.04</v>
          </cell>
          <cell r="J12">
            <v>27.36</v>
          </cell>
          <cell r="K12">
            <v>1.8</v>
          </cell>
        </row>
        <row r="13">
          <cell r="B13">
            <v>26.099999999999998</v>
          </cell>
          <cell r="C13">
            <v>33.4</v>
          </cell>
          <cell r="D13">
            <v>20.2</v>
          </cell>
          <cell r="E13">
            <v>71.75</v>
          </cell>
          <cell r="F13">
            <v>100</v>
          </cell>
          <cell r="G13">
            <v>38</v>
          </cell>
          <cell r="H13">
            <v>9</v>
          </cell>
          <cell r="J13">
            <v>20.88</v>
          </cell>
          <cell r="K13">
            <v>0</v>
          </cell>
        </row>
        <row r="14">
          <cell r="B14">
            <v>26.987500000000001</v>
          </cell>
          <cell r="C14">
            <v>35.799999999999997</v>
          </cell>
          <cell r="D14">
            <v>19.7</v>
          </cell>
          <cell r="E14">
            <v>68.458333333333329</v>
          </cell>
          <cell r="F14">
            <v>99</v>
          </cell>
          <cell r="G14">
            <v>33</v>
          </cell>
          <cell r="H14">
            <v>11.16</v>
          </cell>
          <cell r="J14">
            <v>21.240000000000002</v>
          </cell>
          <cell r="K14">
            <v>0</v>
          </cell>
        </row>
        <row r="15">
          <cell r="B15">
            <v>29.00833333333334</v>
          </cell>
          <cell r="C15">
            <v>37.1</v>
          </cell>
          <cell r="D15">
            <v>21.5</v>
          </cell>
          <cell r="E15">
            <v>59.291666666666664</v>
          </cell>
          <cell r="F15">
            <v>90</v>
          </cell>
          <cell r="G15">
            <v>34</v>
          </cell>
          <cell r="H15">
            <v>11.520000000000001</v>
          </cell>
          <cell r="J15">
            <v>27</v>
          </cell>
          <cell r="K15">
            <v>0</v>
          </cell>
        </row>
        <row r="16">
          <cell r="B16">
            <v>26.150000000000002</v>
          </cell>
          <cell r="C16">
            <v>32.5</v>
          </cell>
          <cell r="D16">
            <v>22.5</v>
          </cell>
          <cell r="E16">
            <v>76.833333333333329</v>
          </cell>
          <cell r="F16">
            <v>98</v>
          </cell>
          <cell r="G16">
            <v>57</v>
          </cell>
          <cell r="H16">
            <v>21.6</v>
          </cell>
          <cell r="J16">
            <v>42.84</v>
          </cell>
          <cell r="K16">
            <v>1.8</v>
          </cell>
        </row>
        <row r="17">
          <cell r="B17">
            <v>21.162499999999994</v>
          </cell>
          <cell r="C17">
            <v>28.8</v>
          </cell>
          <cell r="D17">
            <v>15.7</v>
          </cell>
          <cell r="E17">
            <v>70.416666666666671</v>
          </cell>
          <cell r="F17">
            <v>94</v>
          </cell>
          <cell r="G17">
            <v>39</v>
          </cell>
          <cell r="H17">
            <v>17.28</v>
          </cell>
          <cell r="J17">
            <v>31.319999999999997</v>
          </cell>
          <cell r="K17">
            <v>0.4</v>
          </cell>
        </row>
        <row r="18">
          <cell r="B18">
            <v>24.133333333333336</v>
          </cell>
          <cell r="C18">
            <v>33.4</v>
          </cell>
          <cell r="D18">
            <v>15.9</v>
          </cell>
          <cell r="E18">
            <v>62.25</v>
          </cell>
          <cell r="F18">
            <v>95</v>
          </cell>
          <cell r="G18">
            <v>38</v>
          </cell>
          <cell r="H18">
            <v>12.96</v>
          </cell>
          <cell r="J18">
            <v>21.96</v>
          </cell>
          <cell r="K18">
            <v>0</v>
          </cell>
        </row>
        <row r="19">
          <cell r="B19">
            <v>27.312499999999989</v>
          </cell>
          <cell r="C19">
            <v>35.299999999999997</v>
          </cell>
          <cell r="D19">
            <v>20.5</v>
          </cell>
          <cell r="E19">
            <v>67</v>
          </cell>
          <cell r="F19">
            <v>95</v>
          </cell>
          <cell r="H19">
            <v>12.96</v>
          </cell>
          <cell r="J19">
            <v>36</v>
          </cell>
          <cell r="K19">
            <v>0</v>
          </cell>
        </row>
        <row r="20">
          <cell r="B20">
            <v>28.262500000000006</v>
          </cell>
          <cell r="C20">
            <v>35.1</v>
          </cell>
          <cell r="D20">
            <v>22.7</v>
          </cell>
          <cell r="E20">
            <v>67.916666666666671</v>
          </cell>
          <cell r="F20">
            <v>93</v>
          </cell>
          <cell r="G20">
            <v>40</v>
          </cell>
          <cell r="H20">
            <v>14.76</v>
          </cell>
          <cell r="J20">
            <v>29.52</v>
          </cell>
          <cell r="K20">
            <v>0</v>
          </cell>
        </row>
        <row r="21">
          <cell r="B21">
            <v>28.116666666666671</v>
          </cell>
          <cell r="C21">
            <v>36.299999999999997</v>
          </cell>
          <cell r="D21">
            <v>22.5</v>
          </cell>
          <cell r="E21">
            <v>69.708333333333329</v>
          </cell>
          <cell r="F21">
            <v>100</v>
          </cell>
          <cell r="G21">
            <v>39</v>
          </cell>
          <cell r="H21">
            <v>11.16</v>
          </cell>
          <cell r="J21">
            <v>54.72</v>
          </cell>
          <cell r="K21">
            <v>26.8</v>
          </cell>
        </row>
        <row r="22">
          <cell r="B22">
            <v>27.854166666666661</v>
          </cell>
          <cell r="C22">
            <v>35.4</v>
          </cell>
          <cell r="D22">
            <v>23.3</v>
          </cell>
          <cell r="E22">
            <v>74.916666666666671</v>
          </cell>
          <cell r="F22">
            <v>99</v>
          </cell>
          <cell r="G22">
            <v>38</v>
          </cell>
          <cell r="H22">
            <v>14.04</v>
          </cell>
          <cell r="J22">
            <v>44.64</v>
          </cell>
          <cell r="K22">
            <v>0</v>
          </cell>
        </row>
        <row r="23">
          <cell r="B23">
            <v>27.341666666666672</v>
          </cell>
          <cell r="C23">
            <v>34.9</v>
          </cell>
          <cell r="D23">
            <v>22.9</v>
          </cell>
          <cell r="E23">
            <v>73.958333333333329</v>
          </cell>
          <cell r="F23">
            <v>98</v>
          </cell>
          <cell r="G23">
            <v>41</v>
          </cell>
          <cell r="H23">
            <v>17.28</v>
          </cell>
          <cell r="J23">
            <v>30.96</v>
          </cell>
          <cell r="K23">
            <v>0.4</v>
          </cell>
        </row>
        <row r="24">
          <cell r="B24">
            <v>27.645833333333329</v>
          </cell>
          <cell r="C24">
            <v>35.200000000000003</v>
          </cell>
          <cell r="D24">
            <v>21</v>
          </cell>
          <cell r="E24">
            <v>76.083333333333329</v>
          </cell>
          <cell r="F24">
            <v>100</v>
          </cell>
          <cell r="G24">
            <v>45</v>
          </cell>
          <cell r="H24">
            <v>14.4</v>
          </cell>
          <cell r="J24">
            <v>32.76</v>
          </cell>
          <cell r="K24">
            <v>12.2</v>
          </cell>
        </row>
        <row r="25">
          <cell r="B25">
            <v>25.245833333333326</v>
          </cell>
          <cell r="C25">
            <v>32.9</v>
          </cell>
          <cell r="D25">
            <v>20.8</v>
          </cell>
          <cell r="E25">
            <v>90.208333333333329</v>
          </cell>
          <cell r="F25">
            <v>100</v>
          </cell>
          <cell r="G25">
            <v>57</v>
          </cell>
          <cell r="H25">
            <v>14.04</v>
          </cell>
          <cell r="J25">
            <v>37.800000000000004</v>
          </cell>
          <cell r="K25">
            <v>20.399999999999995</v>
          </cell>
        </row>
        <row r="26">
          <cell r="B26">
            <v>26.279166666666669</v>
          </cell>
          <cell r="C26">
            <v>32.299999999999997</v>
          </cell>
          <cell r="D26">
            <v>23.2</v>
          </cell>
          <cell r="E26">
            <v>83.875</v>
          </cell>
          <cell r="F26">
            <v>100</v>
          </cell>
          <cell r="G26">
            <v>55</v>
          </cell>
          <cell r="H26">
            <v>10.08</v>
          </cell>
          <cell r="J26">
            <v>28.8</v>
          </cell>
          <cell r="K26">
            <v>0</v>
          </cell>
        </row>
        <row r="27">
          <cell r="B27">
            <v>28.029166666666669</v>
          </cell>
          <cell r="C27">
            <v>34.1</v>
          </cell>
          <cell r="D27">
            <v>22.6</v>
          </cell>
          <cell r="E27">
            <v>74.125</v>
          </cell>
          <cell r="F27">
            <v>100</v>
          </cell>
          <cell r="G27">
            <v>46</v>
          </cell>
          <cell r="H27">
            <v>11.520000000000001</v>
          </cell>
          <cell r="J27">
            <v>24.12</v>
          </cell>
          <cell r="K27">
            <v>0</v>
          </cell>
        </row>
        <row r="28">
          <cell r="B28">
            <v>27.854166666666668</v>
          </cell>
          <cell r="C28">
            <v>34.700000000000003</v>
          </cell>
          <cell r="D28">
            <v>22.5</v>
          </cell>
          <cell r="E28">
            <v>64.125</v>
          </cell>
          <cell r="F28">
            <v>95</v>
          </cell>
          <cell r="G28">
            <v>37</v>
          </cell>
          <cell r="H28">
            <v>11.879999999999999</v>
          </cell>
          <cell r="J28">
            <v>30.6</v>
          </cell>
          <cell r="K28">
            <v>0</v>
          </cell>
        </row>
        <row r="29">
          <cell r="B29">
            <v>27.775000000000002</v>
          </cell>
          <cell r="C29">
            <v>35.4</v>
          </cell>
          <cell r="D29">
            <v>20.399999999999999</v>
          </cell>
          <cell r="E29">
            <v>57.125</v>
          </cell>
          <cell r="F29">
            <v>86</v>
          </cell>
          <cell r="G29">
            <v>31</v>
          </cell>
          <cell r="H29">
            <v>11.16</v>
          </cell>
          <cell r="J29">
            <v>25.56</v>
          </cell>
          <cell r="K29">
            <v>0</v>
          </cell>
        </row>
        <row r="30">
          <cell r="B30">
            <v>29.012500000000006</v>
          </cell>
          <cell r="C30">
            <v>36.1</v>
          </cell>
          <cell r="D30">
            <v>22</v>
          </cell>
          <cell r="E30">
            <v>59.208333333333336</v>
          </cell>
          <cell r="F30">
            <v>86</v>
          </cell>
          <cell r="G30">
            <v>37</v>
          </cell>
          <cell r="H30">
            <v>15.840000000000002</v>
          </cell>
          <cell r="J30">
            <v>53.64</v>
          </cell>
          <cell r="K30">
            <v>13</v>
          </cell>
        </row>
        <row r="31">
          <cell r="B31">
            <v>28.283333333333331</v>
          </cell>
          <cell r="C31">
            <v>35.799999999999997</v>
          </cell>
          <cell r="D31">
            <v>24.1</v>
          </cell>
          <cell r="E31">
            <v>72.958333333333329</v>
          </cell>
          <cell r="F31">
            <v>99</v>
          </cell>
          <cell r="G31">
            <v>44</v>
          </cell>
          <cell r="H31">
            <v>15.48</v>
          </cell>
          <cell r="J31">
            <v>30.240000000000002</v>
          </cell>
          <cell r="K31">
            <v>0.4</v>
          </cell>
        </row>
        <row r="32">
          <cell r="B32">
            <v>28.516666666666662</v>
          </cell>
          <cell r="C32">
            <v>34.799999999999997</v>
          </cell>
          <cell r="D32">
            <v>23.6</v>
          </cell>
          <cell r="E32">
            <v>72.125</v>
          </cell>
          <cell r="F32">
            <v>94</v>
          </cell>
          <cell r="G32">
            <v>46</v>
          </cell>
          <cell r="H32">
            <v>21.6</v>
          </cell>
          <cell r="J32">
            <v>43.2</v>
          </cell>
          <cell r="K32">
            <v>1.4</v>
          </cell>
        </row>
        <row r="33">
          <cell r="B33">
            <v>28.970833333333335</v>
          </cell>
          <cell r="C33">
            <v>36</v>
          </cell>
          <cell r="D33">
            <v>22.6</v>
          </cell>
          <cell r="E33">
            <v>74.125</v>
          </cell>
          <cell r="F33">
            <v>100</v>
          </cell>
          <cell r="G33">
            <v>43</v>
          </cell>
          <cell r="H33">
            <v>29.52</v>
          </cell>
          <cell r="J33">
            <v>66.239999999999995</v>
          </cell>
          <cell r="K33">
            <v>7.6000000000000005</v>
          </cell>
        </row>
        <row r="34">
          <cell r="B34">
            <v>26.358333333333338</v>
          </cell>
          <cell r="C34">
            <v>34.6</v>
          </cell>
          <cell r="D34">
            <v>21.3</v>
          </cell>
          <cell r="E34">
            <v>76.708333333333329</v>
          </cell>
          <cell r="F34">
            <v>100</v>
          </cell>
          <cell r="G34">
            <v>43</v>
          </cell>
          <cell r="H34">
            <v>16.2</v>
          </cell>
          <cell r="J34">
            <v>63</v>
          </cell>
          <cell r="K34">
            <v>14.999999999999998</v>
          </cell>
        </row>
      </sheetData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25.462500000000002</v>
          </cell>
          <cell r="C5">
            <v>30.8</v>
          </cell>
          <cell r="D5">
            <v>22</v>
          </cell>
          <cell r="E5">
            <v>67.458333333333329</v>
          </cell>
          <cell r="F5">
            <v>92</v>
          </cell>
          <cell r="G5">
            <v>42</v>
          </cell>
          <cell r="H5">
            <v>24.840000000000003</v>
          </cell>
          <cell r="J5">
            <v>47.16</v>
          </cell>
          <cell r="K5">
            <v>6.4</v>
          </cell>
        </row>
        <row r="6">
          <cell r="B6">
            <v>24.841666666666672</v>
          </cell>
          <cell r="C6">
            <v>30.5</v>
          </cell>
          <cell r="D6">
            <v>21.6</v>
          </cell>
          <cell r="E6">
            <v>83.583333333333329</v>
          </cell>
          <cell r="F6">
            <v>96</v>
          </cell>
          <cell r="G6">
            <v>60</v>
          </cell>
          <cell r="H6">
            <v>21.6</v>
          </cell>
          <cell r="J6">
            <v>42.12</v>
          </cell>
          <cell r="K6">
            <v>0.4</v>
          </cell>
        </row>
        <row r="7">
          <cell r="B7">
            <v>22.316666666666666</v>
          </cell>
          <cell r="C7">
            <v>26</v>
          </cell>
          <cell r="D7">
            <v>19</v>
          </cell>
          <cell r="E7">
            <v>89.875</v>
          </cell>
          <cell r="F7">
            <v>99</v>
          </cell>
          <cell r="G7">
            <v>73</v>
          </cell>
          <cell r="H7">
            <v>14.4</v>
          </cell>
          <cell r="J7">
            <v>26.28</v>
          </cell>
          <cell r="K7">
            <v>22.4</v>
          </cell>
        </row>
        <row r="8">
          <cell r="B8">
            <v>25.608333333333334</v>
          </cell>
          <cell r="C8">
            <v>32.700000000000003</v>
          </cell>
          <cell r="D8">
            <v>21</v>
          </cell>
          <cell r="E8">
            <v>78.416666666666671</v>
          </cell>
          <cell r="F8">
            <v>99</v>
          </cell>
          <cell r="G8">
            <v>46</v>
          </cell>
          <cell r="H8">
            <v>13.32</v>
          </cell>
          <cell r="J8">
            <v>32.04</v>
          </cell>
          <cell r="K8">
            <v>6</v>
          </cell>
        </row>
        <row r="9">
          <cell r="B9">
            <v>26.175000000000001</v>
          </cell>
          <cell r="C9">
            <v>32.299999999999997</v>
          </cell>
          <cell r="D9">
            <v>22.6</v>
          </cell>
          <cell r="E9">
            <v>81.375</v>
          </cell>
          <cell r="F9">
            <v>98</v>
          </cell>
          <cell r="G9">
            <v>54</v>
          </cell>
          <cell r="H9">
            <v>14.76</v>
          </cell>
          <cell r="J9">
            <v>30.96</v>
          </cell>
          <cell r="K9">
            <v>0</v>
          </cell>
        </row>
        <row r="10">
          <cell r="B10">
            <v>25.224999999999998</v>
          </cell>
          <cell r="C10">
            <v>29.6</v>
          </cell>
          <cell r="D10">
            <v>22.2</v>
          </cell>
          <cell r="E10">
            <v>84.666666666666671</v>
          </cell>
          <cell r="F10">
            <v>97</v>
          </cell>
          <cell r="G10">
            <v>62</v>
          </cell>
          <cell r="H10">
            <v>13.32</v>
          </cell>
          <cell r="J10">
            <v>27.36</v>
          </cell>
          <cell r="K10">
            <v>2.2000000000000002</v>
          </cell>
        </row>
        <row r="11">
          <cell r="B11">
            <v>24.783333333333335</v>
          </cell>
          <cell r="C11">
            <v>31.2</v>
          </cell>
          <cell r="D11">
            <v>22.1</v>
          </cell>
          <cell r="E11">
            <v>86.75</v>
          </cell>
          <cell r="F11">
            <v>99</v>
          </cell>
          <cell r="G11">
            <v>63</v>
          </cell>
          <cell r="H11">
            <v>24.48</v>
          </cell>
          <cell r="J11">
            <v>48.24</v>
          </cell>
          <cell r="K11">
            <v>3.6</v>
          </cell>
        </row>
        <row r="12">
          <cell r="B12">
            <v>24.950000000000003</v>
          </cell>
          <cell r="C12">
            <v>31.3</v>
          </cell>
          <cell r="D12">
            <v>20.7</v>
          </cell>
          <cell r="E12">
            <v>76</v>
          </cell>
          <cell r="F12">
            <v>96</v>
          </cell>
          <cell r="G12">
            <v>47</v>
          </cell>
          <cell r="H12">
            <v>10.44</v>
          </cell>
          <cell r="J12">
            <v>27</v>
          </cell>
          <cell r="K12">
            <v>0</v>
          </cell>
        </row>
        <row r="13">
          <cell r="B13">
            <v>26.091666666666665</v>
          </cell>
          <cell r="C13">
            <v>33.5</v>
          </cell>
          <cell r="D13">
            <v>18.600000000000001</v>
          </cell>
          <cell r="E13">
            <v>65.833333333333329</v>
          </cell>
          <cell r="F13">
            <v>97</v>
          </cell>
          <cell r="G13">
            <v>31</v>
          </cell>
          <cell r="H13">
            <v>6.84</v>
          </cell>
          <cell r="J13">
            <v>18.720000000000002</v>
          </cell>
          <cell r="K13">
            <v>0</v>
          </cell>
        </row>
        <row r="14">
          <cell r="B14">
            <v>26.233333333333331</v>
          </cell>
          <cell r="C14">
            <v>34.299999999999997</v>
          </cell>
          <cell r="D14">
            <v>18.100000000000001</v>
          </cell>
          <cell r="E14">
            <v>70.75</v>
          </cell>
          <cell r="F14">
            <v>98</v>
          </cell>
          <cell r="G14">
            <v>39</v>
          </cell>
          <cell r="H14">
            <v>10.44</v>
          </cell>
          <cell r="J14">
            <v>24.48</v>
          </cell>
          <cell r="K14">
            <v>0</v>
          </cell>
        </row>
        <row r="15">
          <cell r="B15">
            <v>29.345833333333331</v>
          </cell>
          <cell r="C15">
            <v>36.700000000000003</v>
          </cell>
          <cell r="D15">
            <v>22.3</v>
          </cell>
          <cell r="E15">
            <v>57.916666666666664</v>
          </cell>
          <cell r="F15">
            <v>84</v>
          </cell>
          <cell r="G15">
            <v>31</v>
          </cell>
          <cell r="H15">
            <v>12.24</v>
          </cell>
          <cell r="J15">
            <v>28.08</v>
          </cell>
          <cell r="K15">
            <v>0</v>
          </cell>
        </row>
        <row r="16">
          <cell r="B16">
            <v>25.054166666666664</v>
          </cell>
          <cell r="C16">
            <v>33</v>
          </cell>
          <cell r="D16">
            <v>18.2</v>
          </cell>
          <cell r="E16">
            <v>68.25</v>
          </cell>
          <cell r="F16">
            <v>92</v>
          </cell>
          <cell r="G16">
            <v>33</v>
          </cell>
          <cell r="H16">
            <v>18.36</v>
          </cell>
          <cell r="J16">
            <v>51.480000000000004</v>
          </cell>
          <cell r="K16">
            <v>0</v>
          </cell>
        </row>
        <row r="17">
          <cell r="B17">
            <v>22.258333333333336</v>
          </cell>
          <cell r="C17">
            <v>30.4</v>
          </cell>
          <cell r="D17">
            <v>16.7</v>
          </cell>
          <cell r="E17">
            <v>54.083333333333336</v>
          </cell>
          <cell r="F17">
            <v>85</v>
          </cell>
          <cell r="G17">
            <v>20</v>
          </cell>
          <cell r="H17">
            <v>11.16</v>
          </cell>
          <cell r="J17">
            <v>27.720000000000002</v>
          </cell>
          <cell r="K17">
            <v>0.2</v>
          </cell>
        </row>
        <row r="18">
          <cell r="B18">
            <v>22.279166666666665</v>
          </cell>
          <cell r="C18">
            <v>33.1</v>
          </cell>
          <cell r="D18">
            <v>10.7</v>
          </cell>
          <cell r="E18">
            <v>55</v>
          </cell>
          <cell r="F18">
            <v>95</v>
          </cell>
          <cell r="G18">
            <v>23</v>
          </cell>
          <cell r="H18">
            <v>9.7200000000000006</v>
          </cell>
          <cell r="J18">
            <v>17.64</v>
          </cell>
          <cell r="K18">
            <v>0</v>
          </cell>
        </row>
        <row r="19">
          <cell r="B19">
            <v>26.195833333333336</v>
          </cell>
          <cell r="C19">
            <v>35.6</v>
          </cell>
          <cell r="D19">
            <v>17.899999999999999</v>
          </cell>
          <cell r="E19">
            <v>61</v>
          </cell>
          <cell r="F19">
            <v>87</v>
          </cell>
          <cell r="G19">
            <v>31</v>
          </cell>
          <cell r="H19">
            <v>8.64</v>
          </cell>
          <cell r="J19">
            <v>29.52</v>
          </cell>
          <cell r="K19">
            <v>0</v>
          </cell>
        </row>
        <row r="20">
          <cell r="B20">
            <v>28.887500000000003</v>
          </cell>
          <cell r="C20">
            <v>35.1</v>
          </cell>
          <cell r="D20">
            <v>23.3</v>
          </cell>
          <cell r="E20">
            <v>65</v>
          </cell>
          <cell r="F20">
            <v>87</v>
          </cell>
          <cell r="G20">
            <v>38</v>
          </cell>
          <cell r="H20">
            <v>8.64</v>
          </cell>
          <cell r="J20">
            <v>23.400000000000002</v>
          </cell>
          <cell r="K20">
            <v>0</v>
          </cell>
        </row>
        <row r="21">
          <cell r="B21">
            <v>29.599999999999998</v>
          </cell>
          <cell r="C21">
            <v>36</v>
          </cell>
          <cell r="D21">
            <v>24.1</v>
          </cell>
          <cell r="E21">
            <v>63.291666666666664</v>
          </cell>
          <cell r="F21">
            <v>88</v>
          </cell>
          <cell r="G21">
            <v>33</v>
          </cell>
          <cell r="H21">
            <v>9.3600000000000012</v>
          </cell>
          <cell r="J21">
            <v>21.96</v>
          </cell>
          <cell r="K21">
            <v>0</v>
          </cell>
        </row>
        <row r="22">
          <cell r="B22">
            <v>29.120833333333326</v>
          </cell>
          <cell r="C22">
            <v>36.5</v>
          </cell>
          <cell r="D22">
            <v>22.2</v>
          </cell>
          <cell r="E22">
            <v>64.125</v>
          </cell>
          <cell r="F22">
            <v>96</v>
          </cell>
          <cell r="G22">
            <v>28</v>
          </cell>
          <cell r="H22">
            <v>10.08</v>
          </cell>
          <cell r="J22">
            <v>32.76</v>
          </cell>
          <cell r="K22">
            <v>0</v>
          </cell>
        </row>
        <row r="23">
          <cell r="B23">
            <v>27.883333333333336</v>
          </cell>
          <cell r="C23">
            <v>36.4</v>
          </cell>
          <cell r="D23">
            <v>21.2</v>
          </cell>
          <cell r="E23">
            <v>66.916666666666671</v>
          </cell>
          <cell r="F23">
            <v>93</v>
          </cell>
          <cell r="G23">
            <v>36</v>
          </cell>
          <cell r="H23">
            <v>19.8</v>
          </cell>
          <cell r="J23">
            <v>34.92</v>
          </cell>
          <cell r="K23">
            <v>0</v>
          </cell>
        </row>
        <row r="24">
          <cell r="B24">
            <v>27.204166666666669</v>
          </cell>
          <cell r="C24">
            <v>36.1</v>
          </cell>
          <cell r="D24">
            <v>22.6</v>
          </cell>
          <cell r="E24">
            <v>75.625</v>
          </cell>
          <cell r="F24">
            <v>95</v>
          </cell>
          <cell r="G24">
            <v>38</v>
          </cell>
          <cell r="H24">
            <v>19.079999999999998</v>
          </cell>
          <cell r="J24">
            <v>49.32</v>
          </cell>
          <cell r="K24">
            <v>0</v>
          </cell>
        </row>
        <row r="25">
          <cell r="B25">
            <v>25.974999999999998</v>
          </cell>
          <cell r="C25">
            <v>33</v>
          </cell>
          <cell r="D25">
            <v>23.1</v>
          </cell>
          <cell r="E25">
            <v>84.083333333333329</v>
          </cell>
          <cell r="F25">
            <v>95</v>
          </cell>
          <cell r="G25">
            <v>55</v>
          </cell>
          <cell r="H25">
            <v>14.4</v>
          </cell>
          <cell r="J25">
            <v>31.319999999999997</v>
          </cell>
          <cell r="K25">
            <v>0.4</v>
          </cell>
        </row>
        <row r="26">
          <cell r="B26">
            <v>26.441666666666663</v>
          </cell>
          <cell r="C26">
            <v>31.8</v>
          </cell>
          <cell r="D26">
            <v>21.9</v>
          </cell>
          <cell r="E26">
            <v>82</v>
          </cell>
          <cell r="F26">
            <v>99</v>
          </cell>
          <cell r="G26">
            <v>58</v>
          </cell>
          <cell r="H26">
            <v>16.2</v>
          </cell>
          <cell r="J26">
            <v>37.440000000000005</v>
          </cell>
          <cell r="K26">
            <v>15</v>
          </cell>
        </row>
        <row r="27">
          <cell r="B27">
            <v>28.170833333333334</v>
          </cell>
          <cell r="C27">
            <v>34.5</v>
          </cell>
          <cell r="D27">
            <v>22.7</v>
          </cell>
          <cell r="E27">
            <v>71.875</v>
          </cell>
          <cell r="F27">
            <v>97</v>
          </cell>
          <cell r="G27">
            <v>42</v>
          </cell>
          <cell r="H27">
            <v>6.84</v>
          </cell>
          <cell r="J27">
            <v>19.8</v>
          </cell>
          <cell r="K27">
            <v>0</v>
          </cell>
        </row>
        <row r="28">
          <cell r="B28">
            <v>27.674999999999997</v>
          </cell>
          <cell r="C28">
            <v>34.299999999999997</v>
          </cell>
          <cell r="D28">
            <v>22.2</v>
          </cell>
          <cell r="E28">
            <v>63.416666666666664</v>
          </cell>
          <cell r="F28">
            <v>92</v>
          </cell>
          <cell r="G28">
            <v>35</v>
          </cell>
          <cell r="H28">
            <v>10.8</v>
          </cell>
          <cell r="J28">
            <v>26.64</v>
          </cell>
          <cell r="K28">
            <v>0</v>
          </cell>
        </row>
        <row r="29">
          <cell r="B29">
            <v>27.445833333333336</v>
          </cell>
          <cell r="C29">
            <v>34.200000000000003</v>
          </cell>
          <cell r="D29">
            <v>21.6</v>
          </cell>
          <cell r="E29">
            <v>56.041666666666664</v>
          </cell>
          <cell r="F29">
            <v>81</v>
          </cell>
          <cell r="G29">
            <v>32</v>
          </cell>
          <cell r="H29">
            <v>13.32</v>
          </cell>
          <cell r="J29">
            <v>29.880000000000003</v>
          </cell>
          <cell r="K29">
            <v>0</v>
          </cell>
        </row>
        <row r="30">
          <cell r="B30">
            <v>27.762500000000003</v>
          </cell>
          <cell r="C30">
            <v>35.6</v>
          </cell>
          <cell r="D30">
            <v>21</v>
          </cell>
          <cell r="E30">
            <v>63.208333333333336</v>
          </cell>
          <cell r="F30">
            <v>87</v>
          </cell>
          <cell r="G30">
            <v>41</v>
          </cell>
          <cell r="H30">
            <v>19.440000000000001</v>
          </cell>
          <cell r="J30">
            <v>42.84</v>
          </cell>
          <cell r="K30">
            <v>0</v>
          </cell>
        </row>
        <row r="31">
          <cell r="B31">
            <v>29.279166666666665</v>
          </cell>
          <cell r="C31">
            <v>36.6</v>
          </cell>
          <cell r="D31">
            <v>23.3</v>
          </cell>
          <cell r="E31">
            <v>68.5</v>
          </cell>
          <cell r="F31">
            <v>90</v>
          </cell>
          <cell r="G31">
            <v>39</v>
          </cell>
          <cell r="H31">
            <v>21.96</v>
          </cell>
          <cell r="J31">
            <v>42.84</v>
          </cell>
          <cell r="K31">
            <v>0</v>
          </cell>
        </row>
        <row r="32">
          <cell r="B32">
            <v>29.554166666666664</v>
          </cell>
          <cell r="C32">
            <v>36.1</v>
          </cell>
          <cell r="D32">
            <v>23.5</v>
          </cell>
          <cell r="E32">
            <v>67.791666666666671</v>
          </cell>
          <cell r="F32">
            <v>92</v>
          </cell>
          <cell r="G32">
            <v>43</v>
          </cell>
          <cell r="H32">
            <v>25.92</v>
          </cell>
          <cell r="J32">
            <v>51.84</v>
          </cell>
          <cell r="K32">
            <v>0</v>
          </cell>
        </row>
        <row r="33">
          <cell r="B33">
            <v>27.799999999999997</v>
          </cell>
          <cell r="C33">
            <v>36.9</v>
          </cell>
          <cell r="D33">
            <v>22.3</v>
          </cell>
          <cell r="E33">
            <v>75.541666666666671</v>
          </cell>
          <cell r="F33">
            <v>95</v>
          </cell>
          <cell r="G33">
            <v>41</v>
          </cell>
          <cell r="H33">
            <v>19.440000000000001</v>
          </cell>
          <cell r="J33">
            <v>41.4</v>
          </cell>
          <cell r="K33">
            <v>1</v>
          </cell>
        </row>
        <row r="34">
          <cell r="B34">
            <v>26.329166666666662</v>
          </cell>
          <cell r="C34">
            <v>34</v>
          </cell>
          <cell r="D34">
            <v>22</v>
          </cell>
          <cell r="E34">
            <v>77.958333333333329</v>
          </cell>
          <cell r="F34">
            <v>95</v>
          </cell>
          <cell r="G34">
            <v>48</v>
          </cell>
          <cell r="H34">
            <v>11.879999999999999</v>
          </cell>
          <cell r="J34">
            <v>29.52</v>
          </cell>
          <cell r="K34">
            <v>0</v>
          </cell>
        </row>
      </sheetData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</v>
          </cell>
          <cell r="C5">
            <v>31.6</v>
          </cell>
          <cell r="D5">
            <v>21.6</v>
          </cell>
          <cell r="E5">
            <v>69.791666666666671</v>
          </cell>
          <cell r="F5">
            <v>100</v>
          </cell>
          <cell r="G5">
            <v>50</v>
          </cell>
          <cell r="H5">
            <v>26.64</v>
          </cell>
          <cell r="J5">
            <v>53.28</v>
          </cell>
          <cell r="K5">
            <v>3</v>
          </cell>
        </row>
        <row r="6">
          <cell r="B6">
            <v>23.350000000000005</v>
          </cell>
          <cell r="C6">
            <v>28.1</v>
          </cell>
          <cell r="D6">
            <v>21.4</v>
          </cell>
          <cell r="E6">
            <v>96.041666666666671</v>
          </cell>
          <cell r="F6">
            <v>100</v>
          </cell>
          <cell r="G6">
            <v>72</v>
          </cell>
          <cell r="H6">
            <v>16.559999999999999</v>
          </cell>
          <cell r="J6">
            <v>28.8</v>
          </cell>
          <cell r="K6">
            <v>17.399999999999999</v>
          </cell>
        </row>
        <row r="7">
          <cell r="B7">
            <v>24.387499999999999</v>
          </cell>
          <cell r="C7">
            <v>30.3</v>
          </cell>
          <cell r="D7">
            <v>19.7</v>
          </cell>
          <cell r="E7">
            <v>86.75</v>
          </cell>
          <cell r="F7">
            <v>100</v>
          </cell>
          <cell r="G7">
            <v>52</v>
          </cell>
          <cell r="H7">
            <v>18.36</v>
          </cell>
          <cell r="J7">
            <v>31.319999999999997</v>
          </cell>
          <cell r="K7">
            <v>46.20000000000001</v>
          </cell>
        </row>
        <row r="8">
          <cell r="B8">
            <v>25.183333333333334</v>
          </cell>
          <cell r="C8">
            <v>31.1</v>
          </cell>
          <cell r="D8">
            <v>21.2</v>
          </cell>
          <cell r="E8">
            <v>87.958333333333329</v>
          </cell>
          <cell r="F8">
            <v>100</v>
          </cell>
          <cell r="G8">
            <v>59</v>
          </cell>
          <cell r="H8">
            <v>27</v>
          </cell>
          <cell r="J8">
            <v>44.64</v>
          </cell>
          <cell r="K8">
            <v>8.6000000000000014</v>
          </cell>
        </row>
        <row r="9">
          <cell r="B9">
            <v>25.933333333333334</v>
          </cell>
          <cell r="C9">
            <v>31.5</v>
          </cell>
          <cell r="D9">
            <v>22.9</v>
          </cell>
          <cell r="E9">
            <v>85.333333333333329</v>
          </cell>
          <cell r="F9">
            <v>100</v>
          </cell>
          <cell r="G9">
            <v>56</v>
          </cell>
          <cell r="H9">
            <v>18.36</v>
          </cell>
          <cell r="J9">
            <v>31.680000000000003</v>
          </cell>
          <cell r="K9">
            <v>0</v>
          </cell>
        </row>
        <row r="10">
          <cell r="B10">
            <v>25.116666666666671</v>
          </cell>
          <cell r="C10">
            <v>32</v>
          </cell>
          <cell r="D10">
            <v>22.1</v>
          </cell>
          <cell r="E10">
            <v>90.958333333333329</v>
          </cell>
          <cell r="F10">
            <v>100</v>
          </cell>
          <cell r="G10">
            <v>55</v>
          </cell>
          <cell r="H10">
            <v>16.559999999999999</v>
          </cell>
          <cell r="J10">
            <v>39.96</v>
          </cell>
          <cell r="K10">
            <v>7.1999999999999993</v>
          </cell>
        </row>
        <row r="11">
          <cell r="B11">
            <v>24.433333333333337</v>
          </cell>
          <cell r="C11">
            <v>30.3</v>
          </cell>
          <cell r="D11">
            <v>22.1</v>
          </cell>
          <cell r="E11">
            <v>94.166666666666671</v>
          </cell>
          <cell r="F11">
            <v>100</v>
          </cell>
          <cell r="G11">
            <v>59</v>
          </cell>
          <cell r="H11">
            <v>21.96</v>
          </cell>
          <cell r="J11">
            <v>50.76</v>
          </cell>
          <cell r="K11">
            <v>24.999999999999996</v>
          </cell>
        </row>
        <row r="12">
          <cell r="B12">
            <v>24.599999999999998</v>
          </cell>
          <cell r="C12">
            <v>30.2</v>
          </cell>
          <cell r="D12">
            <v>21.4</v>
          </cell>
          <cell r="E12">
            <v>85.125</v>
          </cell>
          <cell r="F12">
            <v>100</v>
          </cell>
          <cell r="G12">
            <v>57</v>
          </cell>
          <cell r="H12">
            <v>17.64</v>
          </cell>
          <cell r="J12">
            <v>30.240000000000002</v>
          </cell>
          <cell r="K12">
            <v>1</v>
          </cell>
        </row>
        <row r="13">
          <cell r="B13">
            <v>25.649999999999991</v>
          </cell>
          <cell r="C13">
            <v>32.700000000000003</v>
          </cell>
          <cell r="D13">
            <v>19.600000000000001</v>
          </cell>
          <cell r="E13">
            <v>78.25</v>
          </cell>
          <cell r="F13">
            <v>100</v>
          </cell>
          <cell r="G13">
            <v>43</v>
          </cell>
          <cell r="H13">
            <v>12.96</v>
          </cell>
          <cell r="J13">
            <v>28.08</v>
          </cell>
          <cell r="K13">
            <v>0</v>
          </cell>
        </row>
        <row r="14">
          <cell r="B14">
            <v>26.387500000000006</v>
          </cell>
          <cell r="C14">
            <v>32.799999999999997</v>
          </cell>
          <cell r="D14">
            <v>21.4</v>
          </cell>
          <cell r="E14">
            <v>73.375</v>
          </cell>
          <cell r="F14">
            <v>100</v>
          </cell>
          <cell r="G14">
            <v>44</v>
          </cell>
          <cell r="H14">
            <v>24.48</v>
          </cell>
          <cell r="J14">
            <v>37.440000000000005</v>
          </cell>
          <cell r="K14">
            <v>0</v>
          </cell>
        </row>
        <row r="15">
          <cell r="B15">
            <v>27.933333333333334</v>
          </cell>
          <cell r="C15">
            <v>35.4</v>
          </cell>
          <cell r="D15">
            <v>22</v>
          </cell>
          <cell r="E15">
            <v>61.875</v>
          </cell>
          <cell r="F15">
            <v>85</v>
          </cell>
          <cell r="G15">
            <v>34</v>
          </cell>
          <cell r="H15">
            <v>18.36</v>
          </cell>
          <cell r="J15">
            <v>36.72</v>
          </cell>
          <cell r="K15">
            <v>0</v>
          </cell>
        </row>
        <row r="16">
          <cell r="B16">
            <v>26.687500000000004</v>
          </cell>
          <cell r="C16">
            <v>34.5</v>
          </cell>
          <cell r="D16">
            <v>20.9</v>
          </cell>
          <cell r="E16">
            <v>73.041666666666671</v>
          </cell>
          <cell r="F16">
            <v>100</v>
          </cell>
          <cell r="G16">
            <v>45</v>
          </cell>
          <cell r="H16">
            <v>19.079999999999998</v>
          </cell>
          <cell r="J16">
            <v>37.080000000000005</v>
          </cell>
          <cell r="K16">
            <v>0.2</v>
          </cell>
        </row>
        <row r="17">
          <cell r="B17">
            <v>21.883333333333329</v>
          </cell>
          <cell r="C17">
            <v>28.9</v>
          </cell>
          <cell r="D17">
            <v>16.399999999999999</v>
          </cell>
          <cell r="E17">
            <v>74.25</v>
          </cell>
          <cell r="F17">
            <v>100</v>
          </cell>
          <cell r="G17">
            <v>40</v>
          </cell>
          <cell r="H17">
            <v>21.6</v>
          </cell>
          <cell r="J17">
            <v>41.04</v>
          </cell>
          <cell r="K17">
            <v>1.5999999999999999</v>
          </cell>
        </row>
        <row r="18">
          <cell r="B18">
            <v>23.174999999999997</v>
          </cell>
          <cell r="C18">
            <v>32</v>
          </cell>
          <cell r="D18">
            <v>14.2</v>
          </cell>
          <cell r="E18">
            <v>75.833333333333329</v>
          </cell>
          <cell r="F18">
            <v>100</v>
          </cell>
          <cell r="G18">
            <v>44</v>
          </cell>
          <cell r="H18">
            <v>15.48</v>
          </cell>
          <cell r="J18">
            <v>32.76</v>
          </cell>
          <cell r="K18">
            <v>9.6</v>
          </cell>
        </row>
        <row r="19">
          <cell r="B19">
            <v>26.191666666666663</v>
          </cell>
          <cell r="C19">
            <v>33.1</v>
          </cell>
          <cell r="D19">
            <v>20.7</v>
          </cell>
          <cell r="E19">
            <v>73.625</v>
          </cell>
          <cell r="F19">
            <v>100</v>
          </cell>
          <cell r="G19">
            <v>48</v>
          </cell>
          <cell r="H19">
            <v>24.48</v>
          </cell>
          <cell r="J19">
            <v>40.680000000000007</v>
          </cell>
          <cell r="K19">
            <v>0</v>
          </cell>
        </row>
        <row r="20">
          <cell r="B20">
            <v>27.875000000000004</v>
          </cell>
          <cell r="C20">
            <v>35</v>
          </cell>
          <cell r="D20">
            <v>22.6</v>
          </cell>
          <cell r="E20">
            <v>71.791666666666671</v>
          </cell>
          <cell r="F20">
            <v>100</v>
          </cell>
          <cell r="G20">
            <v>41</v>
          </cell>
          <cell r="H20">
            <v>17.28</v>
          </cell>
          <cell r="J20">
            <v>29.16</v>
          </cell>
          <cell r="K20">
            <v>0</v>
          </cell>
        </row>
        <row r="21">
          <cell r="B21">
            <v>27.237499999999997</v>
          </cell>
          <cell r="C21">
            <v>33.1</v>
          </cell>
          <cell r="D21">
            <v>22.5</v>
          </cell>
          <cell r="E21">
            <v>75.958333333333329</v>
          </cell>
          <cell r="F21">
            <v>100</v>
          </cell>
          <cell r="G21">
            <v>50</v>
          </cell>
          <cell r="H21">
            <v>19.079999999999998</v>
          </cell>
          <cell r="J21">
            <v>31.680000000000003</v>
          </cell>
          <cell r="K21">
            <v>3.2</v>
          </cell>
        </row>
        <row r="22">
          <cell r="B22">
            <v>28.458333333333339</v>
          </cell>
          <cell r="C22">
            <v>36</v>
          </cell>
          <cell r="D22">
            <v>21.4</v>
          </cell>
          <cell r="E22">
            <v>67.333333333333329</v>
          </cell>
          <cell r="F22">
            <v>100</v>
          </cell>
          <cell r="G22">
            <v>28</v>
          </cell>
          <cell r="H22">
            <v>14.76</v>
          </cell>
          <cell r="J22">
            <v>29.16</v>
          </cell>
          <cell r="K22">
            <v>0</v>
          </cell>
        </row>
        <row r="23">
          <cell r="B23">
            <v>28.058333333333334</v>
          </cell>
          <cell r="C23">
            <v>36</v>
          </cell>
          <cell r="D23">
            <v>20.2</v>
          </cell>
          <cell r="E23">
            <v>65.375</v>
          </cell>
          <cell r="F23">
            <v>100</v>
          </cell>
          <cell r="G23">
            <v>34</v>
          </cell>
          <cell r="H23">
            <v>11.520000000000001</v>
          </cell>
          <cell r="J23">
            <v>34.92</v>
          </cell>
          <cell r="K23">
            <v>0</v>
          </cell>
        </row>
        <row r="24">
          <cell r="B24">
            <v>27.366666666666671</v>
          </cell>
          <cell r="C24">
            <v>34.9</v>
          </cell>
          <cell r="D24">
            <v>23.2</v>
          </cell>
          <cell r="E24">
            <v>77.666666666666671</v>
          </cell>
          <cell r="F24">
            <v>100</v>
          </cell>
          <cell r="G24">
            <v>45</v>
          </cell>
          <cell r="H24">
            <v>19.079999999999998</v>
          </cell>
          <cell r="J24">
            <v>43.2</v>
          </cell>
          <cell r="K24">
            <v>0.60000000000000009</v>
          </cell>
        </row>
        <row r="25">
          <cell r="B25">
            <v>25.429166666666664</v>
          </cell>
          <cell r="C25">
            <v>33.6</v>
          </cell>
          <cell r="D25">
            <v>22</v>
          </cell>
          <cell r="E25">
            <v>88.583333333333329</v>
          </cell>
          <cell r="F25">
            <v>100</v>
          </cell>
          <cell r="G25">
            <v>46</v>
          </cell>
          <cell r="H25">
            <v>21.6</v>
          </cell>
          <cell r="J25">
            <v>43.56</v>
          </cell>
          <cell r="K25">
            <v>50.199999999999996</v>
          </cell>
        </row>
        <row r="26">
          <cell r="B26">
            <v>25.641666666666669</v>
          </cell>
          <cell r="C26">
            <v>30.9</v>
          </cell>
          <cell r="D26">
            <v>22.2</v>
          </cell>
          <cell r="E26">
            <v>84.75</v>
          </cell>
          <cell r="F26">
            <v>100</v>
          </cell>
          <cell r="G26">
            <v>58</v>
          </cell>
          <cell r="H26">
            <v>21.96</v>
          </cell>
          <cell r="J26">
            <v>36.36</v>
          </cell>
          <cell r="K26">
            <v>9.9999999999999982</v>
          </cell>
        </row>
        <row r="27">
          <cell r="B27">
            <v>26.758333333333336</v>
          </cell>
          <cell r="C27">
            <v>32.9</v>
          </cell>
          <cell r="D27">
            <v>22.1</v>
          </cell>
          <cell r="E27">
            <v>76.416666666666671</v>
          </cell>
          <cell r="F27">
            <v>100</v>
          </cell>
          <cell r="G27">
            <v>46</v>
          </cell>
          <cell r="H27">
            <v>18</v>
          </cell>
          <cell r="J27">
            <v>30.96</v>
          </cell>
          <cell r="K27">
            <v>0</v>
          </cell>
        </row>
        <row r="28">
          <cell r="B28">
            <v>26.287500000000005</v>
          </cell>
          <cell r="C28">
            <v>33.299999999999997</v>
          </cell>
          <cell r="D28">
            <v>20.7</v>
          </cell>
          <cell r="E28">
            <v>66.333333333333329</v>
          </cell>
          <cell r="F28">
            <v>100</v>
          </cell>
          <cell r="G28">
            <v>38</v>
          </cell>
          <cell r="H28">
            <v>28.44</v>
          </cell>
          <cell r="J28">
            <v>41.76</v>
          </cell>
          <cell r="K28">
            <v>0</v>
          </cell>
        </row>
        <row r="29">
          <cell r="B29">
            <v>26.445833333333336</v>
          </cell>
          <cell r="C29">
            <v>34.1</v>
          </cell>
          <cell r="D29">
            <v>19.399999999999999</v>
          </cell>
          <cell r="E29">
            <v>59.333333333333336</v>
          </cell>
          <cell r="F29">
            <v>97</v>
          </cell>
          <cell r="G29">
            <v>34</v>
          </cell>
          <cell r="H29">
            <v>23.759999999999998</v>
          </cell>
          <cell r="J29">
            <v>36.36</v>
          </cell>
          <cell r="K29">
            <v>0</v>
          </cell>
        </row>
        <row r="30">
          <cell r="B30">
            <v>28.391666666666666</v>
          </cell>
          <cell r="C30">
            <v>36.700000000000003</v>
          </cell>
          <cell r="D30">
            <v>19.5</v>
          </cell>
          <cell r="E30">
            <v>58.583333333333336</v>
          </cell>
          <cell r="F30">
            <v>100</v>
          </cell>
          <cell r="G30">
            <v>34</v>
          </cell>
          <cell r="H30">
            <v>21.6</v>
          </cell>
          <cell r="J30">
            <v>39.6</v>
          </cell>
          <cell r="K30">
            <v>0</v>
          </cell>
        </row>
        <row r="31">
          <cell r="B31">
            <v>29.208333333333325</v>
          </cell>
          <cell r="C31">
            <v>36</v>
          </cell>
          <cell r="D31">
            <v>22.3</v>
          </cell>
          <cell r="E31">
            <v>61.041666666666664</v>
          </cell>
          <cell r="F31">
            <v>99</v>
          </cell>
          <cell r="G31">
            <v>39</v>
          </cell>
          <cell r="H31">
            <v>16.559999999999999</v>
          </cell>
          <cell r="J31">
            <v>60.839999999999996</v>
          </cell>
          <cell r="K31">
            <v>4.6000000000000005</v>
          </cell>
        </row>
        <row r="32">
          <cell r="B32">
            <v>28.216666666666665</v>
          </cell>
          <cell r="C32">
            <v>34.5</v>
          </cell>
          <cell r="D32">
            <v>22.6</v>
          </cell>
          <cell r="E32">
            <v>73.916666666666671</v>
          </cell>
          <cell r="F32">
            <v>100</v>
          </cell>
          <cell r="G32">
            <v>46</v>
          </cell>
          <cell r="H32">
            <v>22.32</v>
          </cell>
          <cell r="J32">
            <v>56.88</v>
          </cell>
          <cell r="K32">
            <v>2.6</v>
          </cell>
        </row>
        <row r="33">
          <cell r="B33">
            <v>26.095833333333331</v>
          </cell>
          <cell r="C33">
            <v>34.200000000000003</v>
          </cell>
          <cell r="D33">
            <v>21.8</v>
          </cell>
          <cell r="E33">
            <v>88.375</v>
          </cell>
          <cell r="F33">
            <v>100</v>
          </cell>
          <cell r="G33">
            <v>55</v>
          </cell>
          <cell r="H33">
            <v>29.16</v>
          </cell>
          <cell r="J33">
            <v>53.28</v>
          </cell>
          <cell r="K33">
            <v>48.800000000000004</v>
          </cell>
        </row>
        <row r="34">
          <cell r="B34">
            <v>26.341666666666669</v>
          </cell>
          <cell r="C34">
            <v>32.799999999999997</v>
          </cell>
          <cell r="D34">
            <v>22.2</v>
          </cell>
          <cell r="E34">
            <v>82.666666666666671</v>
          </cell>
          <cell r="F34">
            <v>100</v>
          </cell>
          <cell r="G34">
            <v>48</v>
          </cell>
          <cell r="H34">
            <v>14.4</v>
          </cell>
          <cell r="J34">
            <v>34.56</v>
          </cell>
          <cell r="K34">
            <v>2.8000000000000003</v>
          </cell>
        </row>
      </sheetData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24.762500000000003</v>
          </cell>
          <cell r="C5">
            <v>31.5</v>
          </cell>
          <cell r="D5">
            <v>20.7</v>
          </cell>
          <cell r="E5">
            <v>67.708333333333329</v>
          </cell>
          <cell r="F5">
            <v>90</v>
          </cell>
          <cell r="G5">
            <v>38</v>
          </cell>
          <cell r="H5">
            <v>25.92</v>
          </cell>
          <cell r="J5">
            <v>52.2</v>
          </cell>
          <cell r="K5">
            <v>1.6</v>
          </cell>
        </row>
        <row r="6">
          <cell r="B6">
            <v>22.270833333333329</v>
          </cell>
          <cell r="C6">
            <v>26</v>
          </cell>
          <cell r="D6">
            <v>20.5</v>
          </cell>
          <cell r="E6">
            <v>91.083333333333329</v>
          </cell>
          <cell r="F6">
            <v>97</v>
          </cell>
          <cell r="G6">
            <v>77</v>
          </cell>
          <cell r="H6">
            <v>18.36</v>
          </cell>
          <cell r="J6">
            <v>42.84</v>
          </cell>
          <cell r="K6">
            <v>26.599999999999998</v>
          </cell>
        </row>
        <row r="7">
          <cell r="B7">
            <v>23.3125</v>
          </cell>
          <cell r="C7">
            <v>27.4</v>
          </cell>
          <cell r="D7">
            <v>21.2</v>
          </cell>
          <cell r="E7">
            <v>85.916666666666671</v>
          </cell>
          <cell r="F7">
            <v>97</v>
          </cell>
          <cell r="G7">
            <v>63</v>
          </cell>
          <cell r="H7">
            <v>26.64</v>
          </cell>
          <cell r="J7">
            <v>34.56</v>
          </cell>
          <cell r="K7">
            <v>0.4</v>
          </cell>
        </row>
        <row r="8">
          <cell r="B8">
            <v>25.012500000000003</v>
          </cell>
          <cell r="C8">
            <v>31.2</v>
          </cell>
          <cell r="D8">
            <v>20.6</v>
          </cell>
          <cell r="E8">
            <v>76.041666666666671</v>
          </cell>
          <cell r="F8">
            <v>97</v>
          </cell>
          <cell r="G8">
            <v>48</v>
          </cell>
          <cell r="H8">
            <v>24.48</v>
          </cell>
          <cell r="J8">
            <v>46.080000000000005</v>
          </cell>
          <cell r="K8">
            <v>0.2</v>
          </cell>
        </row>
        <row r="9">
          <cell r="B9">
            <v>24.058333333333334</v>
          </cell>
          <cell r="C9">
            <v>28</v>
          </cell>
          <cell r="D9">
            <v>21.3</v>
          </cell>
          <cell r="E9">
            <v>82.041666666666671</v>
          </cell>
          <cell r="F9">
            <v>93</v>
          </cell>
          <cell r="G9">
            <v>61</v>
          </cell>
          <cell r="H9">
            <v>21.240000000000002</v>
          </cell>
          <cell r="J9">
            <v>45.72</v>
          </cell>
          <cell r="K9">
            <v>21.4</v>
          </cell>
        </row>
        <row r="10">
          <cell r="B10">
            <v>24.054166666666664</v>
          </cell>
          <cell r="C10">
            <v>29.6</v>
          </cell>
          <cell r="D10">
            <v>21.4</v>
          </cell>
          <cell r="E10">
            <v>84.416666666666671</v>
          </cell>
          <cell r="F10">
            <v>96</v>
          </cell>
          <cell r="G10">
            <v>56</v>
          </cell>
          <cell r="H10">
            <v>23.759999999999998</v>
          </cell>
          <cell r="J10">
            <v>40.680000000000007</v>
          </cell>
          <cell r="K10">
            <v>1.4</v>
          </cell>
        </row>
        <row r="11">
          <cell r="B11">
            <v>23.5</v>
          </cell>
          <cell r="C11">
            <v>27.5</v>
          </cell>
          <cell r="D11">
            <v>21.5</v>
          </cell>
          <cell r="E11">
            <v>86.916666666666671</v>
          </cell>
          <cell r="F11">
            <v>96</v>
          </cell>
          <cell r="G11">
            <v>68</v>
          </cell>
          <cell r="H11">
            <v>38.519999999999996</v>
          </cell>
          <cell r="J11">
            <v>57.24</v>
          </cell>
          <cell r="K11">
            <v>4.8</v>
          </cell>
        </row>
        <row r="12">
          <cell r="B12">
            <v>23.079166666666669</v>
          </cell>
          <cell r="C12">
            <v>28.5</v>
          </cell>
          <cell r="D12">
            <v>20.399999999999999</v>
          </cell>
          <cell r="E12">
            <v>82.583333333333329</v>
          </cell>
          <cell r="F12">
            <v>97</v>
          </cell>
          <cell r="G12">
            <v>55</v>
          </cell>
          <cell r="H12">
            <v>20.88</v>
          </cell>
          <cell r="J12">
            <v>35.64</v>
          </cell>
          <cell r="K12">
            <v>8</v>
          </cell>
        </row>
        <row r="13">
          <cell r="B13">
            <v>25.020833333333339</v>
          </cell>
          <cell r="C13">
            <v>31.5</v>
          </cell>
          <cell r="D13">
            <v>19.3</v>
          </cell>
          <cell r="E13">
            <v>66.041666666666671</v>
          </cell>
          <cell r="F13">
            <v>94</v>
          </cell>
          <cell r="G13">
            <v>34</v>
          </cell>
          <cell r="H13">
            <v>8.64</v>
          </cell>
          <cell r="J13">
            <v>21.96</v>
          </cell>
          <cell r="K13">
            <v>0</v>
          </cell>
        </row>
        <row r="14">
          <cell r="B14">
            <v>26.583333333333332</v>
          </cell>
          <cell r="C14">
            <v>33.1</v>
          </cell>
          <cell r="D14">
            <v>20.399999999999999</v>
          </cell>
          <cell r="E14">
            <v>59.625</v>
          </cell>
          <cell r="F14">
            <v>84</v>
          </cell>
          <cell r="G14">
            <v>36</v>
          </cell>
          <cell r="H14">
            <v>11.16</v>
          </cell>
          <cell r="J14">
            <v>30.240000000000002</v>
          </cell>
          <cell r="K14">
            <v>0</v>
          </cell>
        </row>
        <row r="15">
          <cell r="B15">
            <v>26.966666666666669</v>
          </cell>
          <cell r="C15">
            <v>32.799999999999997</v>
          </cell>
          <cell r="D15">
            <v>22.5</v>
          </cell>
          <cell r="E15">
            <v>62.833333333333336</v>
          </cell>
          <cell r="F15">
            <v>80</v>
          </cell>
          <cell r="G15">
            <v>39</v>
          </cell>
          <cell r="H15">
            <v>25.56</v>
          </cell>
          <cell r="J15">
            <v>53.28</v>
          </cell>
          <cell r="K15">
            <v>0.60000000000000009</v>
          </cell>
        </row>
        <row r="16">
          <cell r="B16">
            <v>23.0625</v>
          </cell>
          <cell r="C16">
            <v>27.9</v>
          </cell>
          <cell r="D16">
            <v>20.5</v>
          </cell>
          <cell r="E16">
            <v>84</v>
          </cell>
          <cell r="F16">
            <v>96</v>
          </cell>
          <cell r="G16">
            <v>58</v>
          </cell>
          <cell r="H16">
            <v>17.64</v>
          </cell>
          <cell r="J16">
            <v>34.92</v>
          </cell>
          <cell r="K16">
            <v>39.6</v>
          </cell>
        </row>
        <row r="17">
          <cell r="B17">
            <v>20.416666666666671</v>
          </cell>
          <cell r="C17">
            <v>26.4</v>
          </cell>
          <cell r="D17">
            <v>15.8</v>
          </cell>
          <cell r="E17">
            <v>77.291666666666671</v>
          </cell>
          <cell r="F17">
            <v>95</v>
          </cell>
          <cell r="G17">
            <v>54</v>
          </cell>
          <cell r="H17">
            <v>15.840000000000002</v>
          </cell>
          <cell r="J17">
            <v>24.840000000000003</v>
          </cell>
          <cell r="K17">
            <v>0</v>
          </cell>
        </row>
        <row r="18">
          <cell r="B18">
            <v>23.820833333333336</v>
          </cell>
          <cell r="C18">
            <v>30.6</v>
          </cell>
          <cell r="D18">
            <v>18.100000000000001</v>
          </cell>
          <cell r="E18">
            <v>63.416666666666664</v>
          </cell>
          <cell r="F18">
            <v>81</v>
          </cell>
          <cell r="G18">
            <v>45</v>
          </cell>
          <cell r="H18">
            <v>15.840000000000002</v>
          </cell>
          <cell r="J18">
            <v>27.720000000000002</v>
          </cell>
          <cell r="K18">
            <v>0</v>
          </cell>
        </row>
        <row r="19">
          <cell r="B19">
            <v>25.716666666666669</v>
          </cell>
          <cell r="C19">
            <v>32.700000000000003</v>
          </cell>
          <cell r="D19">
            <v>21</v>
          </cell>
          <cell r="E19">
            <v>68.333333333333329</v>
          </cell>
          <cell r="F19">
            <v>89</v>
          </cell>
          <cell r="G19">
            <v>41</v>
          </cell>
          <cell r="H19">
            <v>14.4</v>
          </cell>
          <cell r="J19">
            <v>60.12</v>
          </cell>
          <cell r="K19">
            <v>6.6</v>
          </cell>
        </row>
        <row r="20">
          <cell r="B20">
            <v>25.212499999999995</v>
          </cell>
          <cell r="C20">
            <v>30.7</v>
          </cell>
          <cell r="D20">
            <v>21.1</v>
          </cell>
          <cell r="E20">
            <v>73.75</v>
          </cell>
          <cell r="F20">
            <v>94</v>
          </cell>
          <cell r="G20">
            <v>46</v>
          </cell>
          <cell r="H20">
            <v>27.36</v>
          </cell>
          <cell r="J20">
            <v>48.96</v>
          </cell>
          <cell r="K20">
            <v>0.2</v>
          </cell>
        </row>
        <row r="21">
          <cell r="B21">
            <v>24.579166666666669</v>
          </cell>
          <cell r="C21">
            <v>28.6</v>
          </cell>
          <cell r="D21">
            <v>20.3</v>
          </cell>
          <cell r="E21">
            <v>80.25</v>
          </cell>
          <cell r="F21">
            <v>94</v>
          </cell>
          <cell r="G21">
            <v>64</v>
          </cell>
          <cell r="H21">
            <v>20.88</v>
          </cell>
          <cell r="J21">
            <v>37.080000000000005</v>
          </cell>
          <cell r="K21">
            <v>38.199999999999996</v>
          </cell>
        </row>
        <row r="22">
          <cell r="B22">
            <v>24.662499999999998</v>
          </cell>
          <cell r="C22">
            <v>29.9</v>
          </cell>
          <cell r="D22">
            <v>21.2</v>
          </cell>
          <cell r="E22">
            <v>81.458333333333329</v>
          </cell>
          <cell r="F22">
            <v>94</v>
          </cell>
          <cell r="G22">
            <v>58</v>
          </cell>
          <cell r="H22">
            <v>14.76</v>
          </cell>
          <cell r="J22">
            <v>37.800000000000004</v>
          </cell>
          <cell r="K22">
            <v>0.4</v>
          </cell>
        </row>
        <row r="23">
          <cell r="B23">
            <v>24.370833333333334</v>
          </cell>
          <cell r="C23">
            <v>29.9</v>
          </cell>
          <cell r="D23">
            <v>21.5</v>
          </cell>
          <cell r="E23">
            <v>86.75</v>
          </cell>
          <cell r="F23">
            <v>98</v>
          </cell>
          <cell r="G23">
            <v>57</v>
          </cell>
          <cell r="H23">
            <v>21.240000000000002</v>
          </cell>
          <cell r="J23">
            <v>36.36</v>
          </cell>
          <cell r="K23">
            <v>22.2</v>
          </cell>
        </row>
        <row r="24">
          <cell r="B24">
            <v>24.908333333333328</v>
          </cell>
          <cell r="C24">
            <v>31.3</v>
          </cell>
          <cell r="D24">
            <v>22.3</v>
          </cell>
          <cell r="E24">
            <v>84.083333333333329</v>
          </cell>
          <cell r="F24">
            <v>96</v>
          </cell>
          <cell r="G24">
            <v>51</v>
          </cell>
          <cell r="H24">
            <v>20.88</v>
          </cell>
          <cell r="J24">
            <v>57.6</v>
          </cell>
          <cell r="K24">
            <v>0.2</v>
          </cell>
        </row>
        <row r="25">
          <cell r="B25">
            <v>23.833333333333329</v>
          </cell>
          <cell r="C25">
            <v>30.6</v>
          </cell>
          <cell r="D25">
            <v>21.5</v>
          </cell>
          <cell r="E25">
            <v>86.333333333333329</v>
          </cell>
          <cell r="F25">
            <v>97</v>
          </cell>
          <cell r="G25">
            <v>56</v>
          </cell>
          <cell r="H25">
            <v>23.040000000000003</v>
          </cell>
          <cell r="J25">
            <v>43.56</v>
          </cell>
          <cell r="K25">
            <v>0.60000000000000009</v>
          </cell>
        </row>
        <row r="26">
          <cell r="B26">
            <v>25.404166666666665</v>
          </cell>
          <cell r="C26">
            <v>32.5</v>
          </cell>
          <cell r="D26">
            <v>22.1</v>
          </cell>
          <cell r="E26">
            <v>78.75</v>
          </cell>
          <cell r="F26">
            <v>96</v>
          </cell>
          <cell r="G26">
            <v>48</v>
          </cell>
          <cell r="H26">
            <v>14.4</v>
          </cell>
          <cell r="J26">
            <v>31.680000000000003</v>
          </cell>
          <cell r="K26">
            <v>0.2</v>
          </cell>
        </row>
        <row r="27">
          <cell r="B27">
            <v>25.541666666666668</v>
          </cell>
          <cell r="C27">
            <v>31.9</v>
          </cell>
          <cell r="D27">
            <v>21.8</v>
          </cell>
          <cell r="E27">
            <v>77.375</v>
          </cell>
          <cell r="F27">
            <v>94</v>
          </cell>
          <cell r="G27">
            <v>44</v>
          </cell>
          <cell r="H27">
            <v>13.68</v>
          </cell>
          <cell r="J27">
            <v>29.16</v>
          </cell>
          <cell r="K27">
            <v>0.2</v>
          </cell>
        </row>
        <row r="28">
          <cell r="B28">
            <v>27.308333333333326</v>
          </cell>
          <cell r="C28">
            <v>34.200000000000003</v>
          </cell>
          <cell r="D28">
            <v>21.4</v>
          </cell>
          <cell r="E28">
            <v>63.166666666666664</v>
          </cell>
          <cell r="F28">
            <v>90</v>
          </cell>
          <cell r="G28">
            <v>24</v>
          </cell>
          <cell r="H28">
            <v>11.16</v>
          </cell>
          <cell r="J28">
            <v>28.8</v>
          </cell>
          <cell r="K28">
            <v>0</v>
          </cell>
        </row>
        <row r="29">
          <cell r="B29">
            <v>27.270833333333329</v>
          </cell>
          <cell r="C29">
            <v>34.200000000000003</v>
          </cell>
          <cell r="D29">
            <v>20.6</v>
          </cell>
          <cell r="E29">
            <v>54.458333333333336</v>
          </cell>
          <cell r="F29">
            <v>80</v>
          </cell>
          <cell r="G29">
            <v>33</v>
          </cell>
          <cell r="H29">
            <v>14.04</v>
          </cell>
          <cell r="J29">
            <v>35.28</v>
          </cell>
          <cell r="K29">
            <v>0.2</v>
          </cell>
        </row>
        <row r="30">
          <cell r="B30">
            <v>27.362500000000001</v>
          </cell>
          <cell r="C30">
            <v>33</v>
          </cell>
          <cell r="D30">
            <v>23.1</v>
          </cell>
          <cell r="E30">
            <v>61.791666666666664</v>
          </cell>
          <cell r="F30">
            <v>83</v>
          </cell>
          <cell r="G30">
            <v>40</v>
          </cell>
          <cell r="H30">
            <v>22.32</v>
          </cell>
          <cell r="J30">
            <v>40.680000000000007</v>
          </cell>
          <cell r="K30">
            <v>0</v>
          </cell>
        </row>
        <row r="31">
          <cell r="B31">
            <v>27.316666666666666</v>
          </cell>
          <cell r="C31">
            <v>33.6</v>
          </cell>
          <cell r="D31">
            <v>22.5</v>
          </cell>
          <cell r="E31">
            <v>67.125</v>
          </cell>
          <cell r="F31">
            <v>90</v>
          </cell>
          <cell r="G31">
            <v>40</v>
          </cell>
          <cell r="H31">
            <v>18.720000000000002</v>
          </cell>
          <cell r="J31">
            <v>39.96</v>
          </cell>
          <cell r="K31">
            <v>0</v>
          </cell>
        </row>
        <row r="32">
          <cell r="B32">
            <v>27.291666666666668</v>
          </cell>
          <cell r="C32">
            <v>33.200000000000003</v>
          </cell>
          <cell r="D32">
            <v>22.6</v>
          </cell>
          <cell r="E32">
            <v>67.625</v>
          </cell>
          <cell r="F32">
            <v>87</v>
          </cell>
          <cell r="G32">
            <v>43</v>
          </cell>
          <cell r="H32">
            <v>23.759999999999998</v>
          </cell>
          <cell r="J32">
            <v>44.28</v>
          </cell>
          <cell r="K32">
            <v>0.4</v>
          </cell>
        </row>
        <row r="33">
          <cell r="B33">
            <v>27.570833333333336</v>
          </cell>
          <cell r="C33">
            <v>34.200000000000003</v>
          </cell>
          <cell r="D33">
            <v>22.9</v>
          </cell>
          <cell r="E33">
            <v>68.333333333333329</v>
          </cell>
          <cell r="F33">
            <v>91</v>
          </cell>
          <cell r="G33">
            <v>40</v>
          </cell>
          <cell r="H33">
            <v>27.36</v>
          </cell>
          <cell r="J33">
            <v>41.04</v>
          </cell>
          <cell r="K33">
            <v>0.4</v>
          </cell>
        </row>
        <row r="34">
          <cell r="B34">
            <v>25.583333333333332</v>
          </cell>
          <cell r="C34">
            <v>32.4</v>
          </cell>
          <cell r="D34">
            <v>20.8</v>
          </cell>
          <cell r="E34">
            <v>72.791666666666671</v>
          </cell>
          <cell r="F34">
            <v>94</v>
          </cell>
          <cell r="G34">
            <v>45</v>
          </cell>
          <cell r="H34">
            <v>17.64</v>
          </cell>
          <cell r="J34">
            <v>39.6</v>
          </cell>
          <cell r="K34">
            <v>4.2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27.108333333333334</v>
          </cell>
          <cell r="C5">
            <v>33.1</v>
          </cell>
          <cell r="D5">
            <v>22.9</v>
          </cell>
          <cell r="E5">
            <v>65.75</v>
          </cell>
          <cell r="F5">
            <v>92</v>
          </cell>
          <cell r="G5">
            <v>45</v>
          </cell>
          <cell r="H5">
            <v>15.840000000000002</v>
          </cell>
          <cell r="J5">
            <v>31.680000000000003</v>
          </cell>
          <cell r="K5">
            <v>10.4</v>
          </cell>
        </row>
        <row r="6">
          <cell r="B6">
            <v>25.525000000000002</v>
          </cell>
          <cell r="C6">
            <v>30.1</v>
          </cell>
          <cell r="D6">
            <v>22.6</v>
          </cell>
          <cell r="E6">
            <v>81.083333333333329</v>
          </cell>
          <cell r="F6">
            <v>92</v>
          </cell>
          <cell r="G6">
            <v>65</v>
          </cell>
          <cell r="H6">
            <v>17.64</v>
          </cell>
          <cell r="J6">
            <v>33.840000000000003</v>
          </cell>
          <cell r="K6">
            <v>0.4</v>
          </cell>
        </row>
        <row r="7">
          <cell r="B7">
            <v>24.579166666666666</v>
          </cell>
          <cell r="C7">
            <v>26.9</v>
          </cell>
          <cell r="D7">
            <v>22.5</v>
          </cell>
          <cell r="E7">
            <v>87.291666666666671</v>
          </cell>
          <cell r="F7">
            <v>92</v>
          </cell>
          <cell r="G7">
            <v>74</v>
          </cell>
          <cell r="H7">
            <v>9.3600000000000012</v>
          </cell>
          <cell r="J7">
            <v>29.16</v>
          </cell>
          <cell r="K7">
            <v>19.2</v>
          </cell>
        </row>
        <row r="8">
          <cell r="B8">
            <v>26.666666666666668</v>
          </cell>
          <cell r="C8">
            <v>33.4</v>
          </cell>
          <cell r="D8">
            <v>21.9</v>
          </cell>
          <cell r="E8">
            <v>77.416666666666671</v>
          </cell>
          <cell r="F8">
            <v>93</v>
          </cell>
          <cell r="G8">
            <v>47</v>
          </cell>
          <cell r="H8">
            <v>7.5600000000000005</v>
          </cell>
          <cell r="J8">
            <v>21.96</v>
          </cell>
          <cell r="K8">
            <v>0.2</v>
          </cell>
        </row>
        <row r="9">
          <cell r="B9">
            <v>27.670833333333331</v>
          </cell>
          <cell r="C9">
            <v>33.6</v>
          </cell>
          <cell r="D9">
            <v>23.9</v>
          </cell>
          <cell r="E9">
            <v>77.166666666666671</v>
          </cell>
          <cell r="F9">
            <v>91</v>
          </cell>
          <cell r="G9">
            <v>53</v>
          </cell>
          <cell r="H9">
            <v>15.48</v>
          </cell>
          <cell r="J9">
            <v>33.480000000000004</v>
          </cell>
          <cell r="K9">
            <v>0</v>
          </cell>
        </row>
        <row r="10">
          <cell r="B10">
            <v>26.666666666666668</v>
          </cell>
          <cell r="C10">
            <v>33</v>
          </cell>
          <cell r="D10">
            <v>23.4</v>
          </cell>
          <cell r="E10">
            <v>77.583333333333329</v>
          </cell>
          <cell r="F10">
            <v>91</v>
          </cell>
          <cell r="G10">
            <v>52</v>
          </cell>
          <cell r="H10">
            <v>10.08</v>
          </cell>
          <cell r="J10">
            <v>23.040000000000003</v>
          </cell>
          <cell r="K10">
            <v>0.60000000000000009</v>
          </cell>
        </row>
        <row r="11">
          <cell r="B11">
            <v>25.712500000000006</v>
          </cell>
          <cell r="C11">
            <v>32.1</v>
          </cell>
          <cell r="D11">
            <v>22.3</v>
          </cell>
          <cell r="E11">
            <v>84.25</v>
          </cell>
          <cell r="F11">
            <v>93</v>
          </cell>
          <cell r="G11">
            <v>60</v>
          </cell>
          <cell r="H11">
            <v>15.120000000000001</v>
          </cell>
          <cell r="J11">
            <v>35.28</v>
          </cell>
          <cell r="K11">
            <v>39.400000000000006</v>
          </cell>
        </row>
        <row r="12">
          <cell r="B12">
            <v>26.55416666666666</v>
          </cell>
          <cell r="C12">
            <v>32.1</v>
          </cell>
          <cell r="D12">
            <v>23.1</v>
          </cell>
          <cell r="E12">
            <v>73.458333333333329</v>
          </cell>
          <cell r="F12">
            <v>93</v>
          </cell>
          <cell r="G12">
            <v>42</v>
          </cell>
          <cell r="H12">
            <v>6.84</v>
          </cell>
          <cell r="J12">
            <v>23.040000000000003</v>
          </cell>
          <cell r="K12">
            <v>1</v>
          </cell>
        </row>
        <row r="13">
          <cell r="B13">
            <v>26.8125</v>
          </cell>
          <cell r="C13">
            <v>34.4</v>
          </cell>
          <cell r="D13">
            <v>20.8</v>
          </cell>
          <cell r="E13">
            <v>65.125</v>
          </cell>
          <cell r="F13">
            <v>91</v>
          </cell>
          <cell r="G13">
            <v>21</v>
          </cell>
          <cell r="H13">
            <v>1.8</v>
          </cell>
          <cell r="J13">
            <v>19.440000000000001</v>
          </cell>
          <cell r="K13">
            <v>0</v>
          </cell>
        </row>
        <row r="14">
          <cell r="B14">
            <v>27.966666666666669</v>
          </cell>
          <cell r="C14">
            <v>35.799999999999997</v>
          </cell>
          <cell r="D14">
            <v>20.6</v>
          </cell>
          <cell r="E14">
            <v>63.25</v>
          </cell>
          <cell r="F14">
            <v>91</v>
          </cell>
          <cell r="G14">
            <v>32</v>
          </cell>
          <cell r="H14">
            <v>1.8</v>
          </cell>
          <cell r="J14">
            <v>18.720000000000002</v>
          </cell>
          <cell r="K14">
            <v>0</v>
          </cell>
        </row>
        <row r="15">
          <cell r="B15">
            <v>29.666666666666668</v>
          </cell>
          <cell r="C15">
            <v>37.1</v>
          </cell>
          <cell r="D15">
            <v>22.9</v>
          </cell>
          <cell r="E15">
            <v>62.666666666666664</v>
          </cell>
          <cell r="F15">
            <v>89</v>
          </cell>
          <cell r="G15">
            <v>28</v>
          </cell>
          <cell r="H15">
            <v>2.52</v>
          </cell>
          <cell r="J15">
            <v>21.240000000000002</v>
          </cell>
          <cell r="K15">
            <v>0</v>
          </cell>
        </row>
        <row r="16">
          <cell r="B16">
            <v>27.016666666666666</v>
          </cell>
          <cell r="C16">
            <v>31.2</v>
          </cell>
          <cell r="D16">
            <v>23.3</v>
          </cell>
          <cell r="E16">
            <v>66.5</v>
          </cell>
          <cell r="F16">
            <v>88</v>
          </cell>
          <cell r="G16">
            <v>46</v>
          </cell>
          <cell r="H16">
            <v>2.16</v>
          </cell>
          <cell r="J16">
            <v>29.16</v>
          </cell>
          <cell r="K16">
            <v>0</v>
          </cell>
        </row>
        <row r="17">
          <cell r="B17">
            <v>22.787500000000005</v>
          </cell>
          <cell r="C17">
            <v>30</v>
          </cell>
          <cell r="D17">
            <v>17.3</v>
          </cell>
          <cell r="E17">
            <v>52.958333333333336</v>
          </cell>
          <cell r="F17">
            <v>77</v>
          </cell>
          <cell r="G17">
            <v>26</v>
          </cell>
          <cell r="H17">
            <v>5.04</v>
          </cell>
          <cell r="J17">
            <v>32.04</v>
          </cell>
          <cell r="K17">
            <v>0</v>
          </cell>
        </row>
        <row r="18">
          <cell r="B18">
            <v>24.066666666666674</v>
          </cell>
          <cell r="C18">
            <v>33.6</v>
          </cell>
          <cell r="D18">
            <v>15.1</v>
          </cell>
          <cell r="E18">
            <v>57.958333333333336</v>
          </cell>
          <cell r="F18">
            <v>91</v>
          </cell>
          <cell r="G18">
            <v>24</v>
          </cell>
          <cell r="H18">
            <v>2.8800000000000003</v>
          </cell>
          <cell r="J18">
            <v>21.6</v>
          </cell>
          <cell r="K18">
            <v>0</v>
          </cell>
        </row>
        <row r="19">
          <cell r="B19">
            <v>27.066666666666674</v>
          </cell>
          <cell r="C19">
            <v>37.1</v>
          </cell>
          <cell r="D19">
            <v>18</v>
          </cell>
          <cell r="E19">
            <v>59.166666666666664</v>
          </cell>
          <cell r="F19">
            <v>84</v>
          </cell>
          <cell r="G19">
            <v>25</v>
          </cell>
          <cell r="H19">
            <v>2.52</v>
          </cell>
          <cell r="J19">
            <v>19.8</v>
          </cell>
          <cell r="K19">
            <v>0</v>
          </cell>
        </row>
        <row r="20">
          <cell r="B20">
            <v>30.304166666666671</v>
          </cell>
          <cell r="C20">
            <v>35.5</v>
          </cell>
          <cell r="D20">
            <v>25</v>
          </cell>
          <cell r="E20">
            <v>59.041666666666664</v>
          </cell>
          <cell r="F20">
            <v>85</v>
          </cell>
          <cell r="G20">
            <v>37</v>
          </cell>
          <cell r="H20">
            <v>12.24</v>
          </cell>
          <cell r="J20">
            <v>28.44</v>
          </cell>
          <cell r="K20">
            <v>0</v>
          </cell>
        </row>
        <row r="21">
          <cell r="B21">
            <v>29.745833333333326</v>
          </cell>
          <cell r="C21">
            <v>34.700000000000003</v>
          </cell>
          <cell r="D21">
            <v>26.2</v>
          </cell>
          <cell r="E21">
            <v>62.791666666666664</v>
          </cell>
          <cell r="F21">
            <v>87</v>
          </cell>
          <cell r="G21">
            <v>44</v>
          </cell>
          <cell r="H21">
            <v>7.5600000000000005</v>
          </cell>
          <cell r="J21">
            <v>34.56</v>
          </cell>
          <cell r="K21">
            <v>5.6</v>
          </cell>
        </row>
        <row r="22">
          <cell r="B22">
            <v>28.483333333333334</v>
          </cell>
          <cell r="C22">
            <v>35.299999999999997</v>
          </cell>
          <cell r="D22">
            <v>24.3</v>
          </cell>
          <cell r="E22">
            <v>73.125</v>
          </cell>
          <cell r="F22">
            <v>91</v>
          </cell>
          <cell r="G22">
            <v>42</v>
          </cell>
          <cell r="H22">
            <v>7.9200000000000008</v>
          </cell>
          <cell r="J22">
            <v>25.2</v>
          </cell>
          <cell r="K22">
            <v>0</v>
          </cell>
        </row>
        <row r="23">
          <cell r="B23">
            <v>27.433333333333334</v>
          </cell>
          <cell r="C23">
            <v>35.1</v>
          </cell>
          <cell r="D23">
            <v>23.2</v>
          </cell>
          <cell r="E23">
            <v>75.875</v>
          </cell>
          <cell r="F23">
            <v>91</v>
          </cell>
          <cell r="G23">
            <v>44</v>
          </cell>
          <cell r="H23">
            <v>9.7200000000000006</v>
          </cell>
          <cell r="J23">
            <v>36.36</v>
          </cell>
          <cell r="K23">
            <v>1.8</v>
          </cell>
        </row>
        <row r="24">
          <cell r="B24">
            <v>27.395833333333332</v>
          </cell>
          <cell r="C24">
            <v>35.9</v>
          </cell>
          <cell r="D24">
            <v>23.8</v>
          </cell>
          <cell r="E24">
            <v>78.791666666666671</v>
          </cell>
          <cell r="F24">
            <v>92</v>
          </cell>
          <cell r="G24">
            <v>39</v>
          </cell>
          <cell r="H24">
            <v>15.840000000000002</v>
          </cell>
          <cell r="J24">
            <v>44.64</v>
          </cell>
          <cell r="K24">
            <v>15.6</v>
          </cell>
        </row>
        <row r="25">
          <cell r="B25">
            <v>26.941666666666674</v>
          </cell>
          <cell r="C25">
            <v>32.6</v>
          </cell>
          <cell r="D25">
            <v>24</v>
          </cell>
          <cell r="E25">
            <v>80.75</v>
          </cell>
          <cell r="F25">
            <v>93</v>
          </cell>
          <cell r="G25">
            <v>56</v>
          </cell>
          <cell r="H25">
            <v>5.04</v>
          </cell>
          <cell r="J25">
            <v>15.48</v>
          </cell>
          <cell r="K25">
            <v>1.2</v>
          </cell>
        </row>
        <row r="26">
          <cell r="B26">
            <v>28.720833333333328</v>
          </cell>
          <cell r="C26">
            <v>34.299999999999997</v>
          </cell>
          <cell r="D26">
            <v>24.1</v>
          </cell>
          <cell r="E26">
            <v>73.083333333333329</v>
          </cell>
          <cell r="F26">
            <v>92</v>
          </cell>
          <cell r="G26">
            <v>47</v>
          </cell>
          <cell r="H26">
            <v>6.84</v>
          </cell>
          <cell r="J26">
            <v>38.159999999999997</v>
          </cell>
          <cell r="K26">
            <v>1.8</v>
          </cell>
        </row>
        <row r="27">
          <cell r="B27">
            <v>27.558333333333334</v>
          </cell>
          <cell r="C27">
            <v>34.5</v>
          </cell>
          <cell r="D27">
            <v>23.9</v>
          </cell>
          <cell r="E27">
            <v>76.666666666666671</v>
          </cell>
          <cell r="F27">
            <v>91</v>
          </cell>
          <cell r="G27">
            <v>49</v>
          </cell>
          <cell r="H27">
            <v>10.8</v>
          </cell>
          <cell r="J27">
            <v>43.92</v>
          </cell>
          <cell r="K27">
            <v>0.4</v>
          </cell>
        </row>
        <row r="28">
          <cell r="B28">
            <v>28.845833333333335</v>
          </cell>
          <cell r="C28">
            <v>36.5</v>
          </cell>
          <cell r="D28">
            <v>23.1</v>
          </cell>
          <cell r="E28">
            <v>68.291666666666671</v>
          </cell>
          <cell r="F28">
            <v>93</v>
          </cell>
          <cell r="G28">
            <v>31</v>
          </cell>
          <cell r="H28">
            <v>12.96</v>
          </cell>
          <cell r="J28">
            <v>24.12</v>
          </cell>
          <cell r="K28">
            <v>0.2</v>
          </cell>
        </row>
        <row r="29">
          <cell r="B29">
            <v>30.370833333333334</v>
          </cell>
          <cell r="C29">
            <v>36.700000000000003</v>
          </cell>
          <cell r="D29">
            <v>23.1</v>
          </cell>
          <cell r="E29">
            <v>50.75</v>
          </cell>
          <cell r="F29">
            <v>77</v>
          </cell>
          <cell r="G29">
            <v>31</v>
          </cell>
          <cell r="H29">
            <v>15.48</v>
          </cell>
          <cell r="J29">
            <v>29.880000000000003</v>
          </cell>
          <cell r="K29">
            <v>0</v>
          </cell>
        </row>
        <row r="30">
          <cell r="B30">
            <v>29.80416666666666</v>
          </cell>
          <cell r="C30">
            <v>36.1</v>
          </cell>
          <cell r="D30">
            <v>23.4</v>
          </cell>
          <cell r="E30">
            <v>61.416666666666664</v>
          </cell>
          <cell r="F30">
            <v>81</v>
          </cell>
          <cell r="G30">
            <v>38</v>
          </cell>
          <cell r="H30">
            <v>13.68</v>
          </cell>
          <cell r="J30">
            <v>32.04</v>
          </cell>
          <cell r="K30">
            <v>0</v>
          </cell>
        </row>
        <row r="31">
          <cell r="B31">
            <v>30.44583333333334</v>
          </cell>
          <cell r="C31">
            <v>36.1</v>
          </cell>
          <cell r="D31">
            <v>26.2</v>
          </cell>
          <cell r="E31">
            <v>64.166666666666671</v>
          </cell>
          <cell r="F31">
            <v>85</v>
          </cell>
          <cell r="G31">
            <v>42</v>
          </cell>
          <cell r="H31">
            <v>13.32</v>
          </cell>
          <cell r="J31">
            <v>29.16</v>
          </cell>
          <cell r="K31">
            <v>0</v>
          </cell>
        </row>
        <row r="32">
          <cell r="B32">
            <v>31.2</v>
          </cell>
          <cell r="C32">
            <v>37</v>
          </cell>
          <cell r="D32">
            <v>25.6</v>
          </cell>
          <cell r="E32">
            <v>58.708333333333336</v>
          </cell>
          <cell r="F32">
            <v>85</v>
          </cell>
          <cell r="G32">
            <v>39</v>
          </cell>
          <cell r="H32">
            <v>17.28</v>
          </cell>
          <cell r="J32">
            <v>39.24</v>
          </cell>
          <cell r="K32">
            <v>0</v>
          </cell>
        </row>
        <row r="33">
          <cell r="B33">
            <v>31.958333333333329</v>
          </cell>
          <cell r="C33">
            <v>38.4</v>
          </cell>
          <cell r="D33">
            <v>27.6</v>
          </cell>
          <cell r="E33">
            <v>56.666666666666664</v>
          </cell>
          <cell r="F33">
            <v>71</v>
          </cell>
          <cell r="G33">
            <v>33</v>
          </cell>
          <cell r="H33">
            <v>12.24</v>
          </cell>
          <cell r="J33">
            <v>31.680000000000003</v>
          </cell>
          <cell r="K33">
            <v>0</v>
          </cell>
        </row>
        <row r="34">
          <cell r="B34">
            <v>28.416666666666661</v>
          </cell>
          <cell r="C34">
            <v>33.299999999999997</v>
          </cell>
          <cell r="D34">
            <v>23.9</v>
          </cell>
          <cell r="E34">
            <v>69</v>
          </cell>
          <cell r="F34">
            <v>86</v>
          </cell>
          <cell r="G34">
            <v>50</v>
          </cell>
          <cell r="H34">
            <v>10.8</v>
          </cell>
          <cell r="J34">
            <v>38.880000000000003</v>
          </cell>
          <cell r="K34">
            <v>0</v>
          </cell>
        </row>
      </sheetData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25.087499999999995</v>
          </cell>
          <cell r="C5">
            <v>30</v>
          </cell>
          <cell r="D5">
            <v>20.6</v>
          </cell>
          <cell r="E5">
            <v>62.75</v>
          </cell>
          <cell r="F5">
            <v>88</v>
          </cell>
          <cell r="G5">
            <v>45</v>
          </cell>
          <cell r="H5" t="str">
            <v>*</v>
          </cell>
          <cell r="J5">
            <v>42.84</v>
          </cell>
          <cell r="K5">
            <v>0</v>
          </cell>
        </row>
        <row r="6">
          <cell r="B6">
            <v>22.833333333333332</v>
          </cell>
          <cell r="C6">
            <v>29.3</v>
          </cell>
          <cell r="D6">
            <v>20.7</v>
          </cell>
          <cell r="E6">
            <v>89.25</v>
          </cell>
          <cell r="F6">
            <v>99</v>
          </cell>
          <cell r="G6">
            <v>62</v>
          </cell>
          <cell r="H6" t="str">
            <v>*</v>
          </cell>
          <cell r="J6">
            <v>30.96</v>
          </cell>
          <cell r="K6">
            <v>48.599999999999994</v>
          </cell>
        </row>
        <row r="7">
          <cell r="B7">
            <v>22.895833333333332</v>
          </cell>
          <cell r="C7">
            <v>29.2</v>
          </cell>
          <cell r="D7">
            <v>19.5</v>
          </cell>
          <cell r="E7">
            <v>90.166666666666671</v>
          </cell>
          <cell r="F7">
            <v>100</v>
          </cell>
          <cell r="G7">
            <v>59</v>
          </cell>
          <cell r="H7" t="str">
            <v>*</v>
          </cell>
          <cell r="J7">
            <v>26.28</v>
          </cell>
          <cell r="K7">
            <v>21</v>
          </cell>
        </row>
        <row r="8">
          <cell r="B8">
            <v>24.474999999999998</v>
          </cell>
          <cell r="C8">
            <v>30.8</v>
          </cell>
          <cell r="D8">
            <v>20.7</v>
          </cell>
          <cell r="E8">
            <v>85.625</v>
          </cell>
          <cell r="F8">
            <v>99</v>
          </cell>
          <cell r="G8">
            <v>50</v>
          </cell>
          <cell r="H8" t="str">
            <v>*</v>
          </cell>
          <cell r="J8">
            <v>22.32</v>
          </cell>
          <cell r="K8">
            <v>3.2</v>
          </cell>
        </row>
        <row r="9">
          <cell r="B9">
            <v>25.75</v>
          </cell>
          <cell r="C9">
            <v>33.200000000000003</v>
          </cell>
          <cell r="D9">
            <v>21.6</v>
          </cell>
          <cell r="E9">
            <v>80.541666666666671</v>
          </cell>
          <cell r="F9">
            <v>98</v>
          </cell>
          <cell r="G9">
            <v>49</v>
          </cell>
          <cell r="H9" t="str">
            <v>*</v>
          </cell>
          <cell r="J9">
            <v>24.840000000000003</v>
          </cell>
          <cell r="K9">
            <v>0</v>
          </cell>
        </row>
        <row r="10">
          <cell r="B10">
            <v>25.016666666666662</v>
          </cell>
          <cell r="C10">
            <v>30.4</v>
          </cell>
          <cell r="D10">
            <v>22.4</v>
          </cell>
          <cell r="E10">
            <v>84.625</v>
          </cell>
          <cell r="F10">
            <v>97</v>
          </cell>
          <cell r="G10">
            <v>65</v>
          </cell>
          <cell r="H10" t="str">
            <v>*</v>
          </cell>
          <cell r="J10">
            <v>23.759999999999998</v>
          </cell>
          <cell r="K10">
            <v>0</v>
          </cell>
        </row>
        <row r="11">
          <cell r="B11">
            <v>23.591666666666658</v>
          </cell>
          <cell r="C11">
            <v>30.2</v>
          </cell>
          <cell r="D11">
            <v>18.899999999999999</v>
          </cell>
          <cell r="E11">
            <v>87.625</v>
          </cell>
          <cell r="F11">
            <v>99</v>
          </cell>
          <cell r="G11">
            <v>60</v>
          </cell>
          <cell r="H11" t="str">
            <v>*</v>
          </cell>
          <cell r="J11">
            <v>56.519999999999996</v>
          </cell>
          <cell r="K11">
            <v>11.6</v>
          </cell>
        </row>
        <row r="12">
          <cell r="B12">
            <v>23.704166666666662</v>
          </cell>
          <cell r="C12">
            <v>31</v>
          </cell>
          <cell r="D12">
            <v>19.3</v>
          </cell>
          <cell r="E12">
            <v>79.5</v>
          </cell>
          <cell r="F12">
            <v>99</v>
          </cell>
          <cell r="G12">
            <v>46</v>
          </cell>
          <cell r="H12" t="str">
            <v>*</v>
          </cell>
          <cell r="J12">
            <v>27.36</v>
          </cell>
          <cell r="K12">
            <v>0</v>
          </cell>
        </row>
        <row r="13">
          <cell r="B13">
            <v>23.849999999999998</v>
          </cell>
          <cell r="C13">
            <v>32.299999999999997</v>
          </cell>
          <cell r="D13">
            <v>18</v>
          </cell>
          <cell r="E13">
            <v>69.333333333333329</v>
          </cell>
          <cell r="F13">
            <v>96</v>
          </cell>
          <cell r="G13">
            <v>32</v>
          </cell>
          <cell r="H13" t="str">
            <v>*</v>
          </cell>
          <cell r="J13">
            <v>16.2</v>
          </cell>
          <cell r="K13">
            <v>0.2</v>
          </cell>
        </row>
        <row r="14">
          <cell r="B14">
            <v>25.279166666666669</v>
          </cell>
          <cell r="C14">
            <v>34.1</v>
          </cell>
          <cell r="D14">
            <v>16.399999999999999</v>
          </cell>
          <cell r="E14">
            <v>57.5</v>
          </cell>
          <cell r="F14">
            <v>93</v>
          </cell>
          <cell r="G14">
            <v>28</v>
          </cell>
          <cell r="H14" t="str">
            <v>*</v>
          </cell>
          <cell r="J14">
            <v>21.6</v>
          </cell>
          <cell r="K14">
            <v>0</v>
          </cell>
        </row>
        <row r="15">
          <cell r="B15">
            <v>27.637500000000003</v>
          </cell>
          <cell r="C15">
            <v>35.9</v>
          </cell>
          <cell r="D15">
            <v>21.5</v>
          </cell>
          <cell r="E15">
            <v>59.083333333333336</v>
          </cell>
          <cell r="F15">
            <v>87</v>
          </cell>
          <cell r="G15">
            <v>22</v>
          </cell>
          <cell r="H15" t="str">
            <v>*</v>
          </cell>
          <cell r="J15">
            <v>25.92</v>
          </cell>
          <cell r="K15">
            <v>0</v>
          </cell>
        </row>
        <row r="16">
          <cell r="B16">
            <v>20.033333333333339</v>
          </cell>
          <cell r="C16">
            <v>28.7</v>
          </cell>
          <cell r="D16">
            <v>15.6</v>
          </cell>
          <cell r="E16">
            <v>70.958333333333329</v>
          </cell>
          <cell r="F16">
            <v>92</v>
          </cell>
          <cell r="G16">
            <v>39</v>
          </cell>
          <cell r="H16" t="str">
            <v>*</v>
          </cell>
          <cell r="J16">
            <v>36.72</v>
          </cell>
          <cell r="K16">
            <v>0.4</v>
          </cell>
        </row>
        <row r="17">
          <cell r="B17">
            <v>19.595833333333331</v>
          </cell>
          <cell r="C17">
            <v>28.6</v>
          </cell>
          <cell r="D17">
            <v>12.7</v>
          </cell>
          <cell r="E17">
            <v>51.416666666666664</v>
          </cell>
          <cell r="F17">
            <v>80</v>
          </cell>
          <cell r="G17">
            <v>23</v>
          </cell>
          <cell r="H17" t="str">
            <v>*</v>
          </cell>
          <cell r="J17">
            <v>25.2</v>
          </cell>
          <cell r="K17">
            <v>0</v>
          </cell>
        </row>
        <row r="18">
          <cell r="B18">
            <v>22.654166666666669</v>
          </cell>
          <cell r="C18">
            <v>32.299999999999997</v>
          </cell>
          <cell r="D18">
            <v>15.8</v>
          </cell>
          <cell r="E18">
            <v>46.875</v>
          </cell>
          <cell r="F18">
            <v>67</v>
          </cell>
          <cell r="G18">
            <v>24</v>
          </cell>
          <cell r="H18" t="str">
            <v>*</v>
          </cell>
          <cell r="J18">
            <v>16.920000000000002</v>
          </cell>
          <cell r="K18">
            <v>0</v>
          </cell>
        </row>
        <row r="19">
          <cell r="B19">
            <v>25.541666666666661</v>
          </cell>
          <cell r="C19">
            <v>34.299999999999997</v>
          </cell>
          <cell r="D19">
            <v>17</v>
          </cell>
          <cell r="E19">
            <v>53.083333333333336</v>
          </cell>
          <cell r="F19">
            <v>83</v>
          </cell>
          <cell r="G19">
            <v>28</v>
          </cell>
          <cell r="H19" t="str">
            <v>*</v>
          </cell>
          <cell r="J19">
            <v>32.04</v>
          </cell>
          <cell r="K19">
            <v>0</v>
          </cell>
        </row>
        <row r="20">
          <cell r="B20">
            <v>27.737499999999994</v>
          </cell>
          <cell r="C20">
            <v>35.700000000000003</v>
          </cell>
          <cell r="D20">
            <v>22.2</v>
          </cell>
          <cell r="E20">
            <v>60.75</v>
          </cell>
          <cell r="F20">
            <v>84</v>
          </cell>
          <cell r="G20">
            <v>33</v>
          </cell>
          <cell r="H20" t="str">
            <v>*</v>
          </cell>
          <cell r="J20">
            <v>39.24</v>
          </cell>
          <cell r="K20">
            <v>0</v>
          </cell>
        </row>
        <row r="21">
          <cell r="B21">
            <v>28.454166666666669</v>
          </cell>
          <cell r="C21">
            <v>37.1</v>
          </cell>
          <cell r="D21">
            <v>22.1</v>
          </cell>
          <cell r="E21">
            <v>59.541666666666664</v>
          </cell>
          <cell r="F21">
            <v>86</v>
          </cell>
          <cell r="G21">
            <v>28</v>
          </cell>
          <cell r="H21" t="str">
            <v>*</v>
          </cell>
          <cell r="J21">
            <v>34.56</v>
          </cell>
          <cell r="K21">
            <v>0</v>
          </cell>
        </row>
        <row r="22">
          <cell r="B22">
            <v>27.795833333333338</v>
          </cell>
          <cell r="C22">
            <v>37.200000000000003</v>
          </cell>
          <cell r="D22">
            <v>23.6</v>
          </cell>
          <cell r="E22">
            <v>59.208333333333336</v>
          </cell>
          <cell r="F22">
            <v>82</v>
          </cell>
          <cell r="G22">
            <v>26</v>
          </cell>
          <cell r="H22" t="str">
            <v>*</v>
          </cell>
          <cell r="J22">
            <v>33.840000000000003</v>
          </cell>
          <cell r="K22">
            <v>0</v>
          </cell>
        </row>
        <row r="23">
          <cell r="B23">
            <v>27</v>
          </cell>
          <cell r="C23">
            <v>36.799999999999997</v>
          </cell>
          <cell r="D23">
            <v>21.9</v>
          </cell>
          <cell r="E23">
            <v>65.375</v>
          </cell>
          <cell r="F23">
            <v>87</v>
          </cell>
          <cell r="G23">
            <v>30</v>
          </cell>
          <cell r="H23" t="str">
            <v>*</v>
          </cell>
          <cell r="J23">
            <v>31.680000000000003</v>
          </cell>
          <cell r="K23">
            <v>0</v>
          </cell>
        </row>
        <row r="24">
          <cell r="B24">
            <v>26.266666666666662</v>
          </cell>
          <cell r="C24">
            <v>36</v>
          </cell>
          <cell r="D24">
            <v>21.4</v>
          </cell>
          <cell r="E24">
            <v>72.375</v>
          </cell>
          <cell r="F24">
            <v>93</v>
          </cell>
          <cell r="G24">
            <v>37</v>
          </cell>
          <cell r="H24" t="str">
            <v>*</v>
          </cell>
          <cell r="J24">
            <v>27</v>
          </cell>
          <cell r="K24">
            <v>0.8</v>
          </cell>
        </row>
        <row r="25">
          <cell r="B25">
            <v>24.104166666666668</v>
          </cell>
          <cell r="C25">
            <v>33.1</v>
          </cell>
          <cell r="D25">
            <v>21.5</v>
          </cell>
          <cell r="E25">
            <v>91.708333333333329</v>
          </cell>
          <cell r="F25">
            <v>99</v>
          </cell>
          <cell r="G25">
            <v>51</v>
          </cell>
          <cell r="H25" t="str">
            <v>*</v>
          </cell>
          <cell r="J25">
            <v>25.2</v>
          </cell>
          <cell r="K25">
            <v>13</v>
          </cell>
        </row>
        <row r="26">
          <cell r="B26">
            <v>24.525000000000002</v>
          </cell>
          <cell r="C26">
            <v>30.3</v>
          </cell>
          <cell r="D26">
            <v>21.3</v>
          </cell>
          <cell r="E26">
            <v>86.333333333333329</v>
          </cell>
          <cell r="F26">
            <v>99</v>
          </cell>
          <cell r="G26">
            <v>58</v>
          </cell>
          <cell r="H26" t="str">
            <v>*</v>
          </cell>
          <cell r="J26">
            <v>18.720000000000002</v>
          </cell>
          <cell r="K26">
            <v>0.60000000000000009</v>
          </cell>
        </row>
        <row r="27">
          <cell r="B27">
            <v>27.020833333333329</v>
          </cell>
          <cell r="C27">
            <v>34.799999999999997</v>
          </cell>
          <cell r="D27">
            <v>22.2</v>
          </cell>
          <cell r="E27">
            <v>72.583333333333329</v>
          </cell>
          <cell r="F27">
            <v>95</v>
          </cell>
          <cell r="G27">
            <v>38</v>
          </cell>
          <cell r="H27" t="str">
            <v>*</v>
          </cell>
          <cell r="J27">
            <v>21.240000000000002</v>
          </cell>
          <cell r="K27">
            <v>0</v>
          </cell>
        </row>
        <row r="28">
          <cell r="B28">
            <v>26.925000000000001</v>
          </cell>
          <cell r="C28">
            <v>34.4</v>
          </cell>
          <cell r="D28">
            <v>21.1</v>
          </cell>
          <cell r="E28">
            <v>62.5</v>
          </cell>
          <cell r="F28">
            <v>91</v>
          </cell>
          <cell r="G28">
            <v>35</v>
          </cell>
          <cell r="H28" t="str">
            <v>*</v>
          </cell>
          <cell r="J28">
            <v>35.64</v>
          </cell>
          <cell r="K28">
            <v>0</v>
          </cell>
        </row>
        <row r="29">
          <cell r="B29">
            <v>26.495833333333334</v>
          </cell>
          <cell r="C29">
            <v>33.200000000000003</v>
          </cell>
          <cell r="D29">
            <v>20.3</v>
          </cell>
          <cell r="E29">
            <v>54.708333333333336</v>
          </cell>
          <cell r="F29">
            <v>79</v>
          </cell>
          <cell r="G29">
            <v>31</v>
          </cell>
          <cell r="H29" t="str">
            <v>*</v>
          </cell>
          <cell r="J29">
            <v>33.119999999999997</v>
          </cell>
          <cell r="K29">
            <v>0</v>
          </cell>
        </row>
        <row r="30">
          <cell r="B30">
            <v>28.662499999999994</v>
          </cell>
          <cell r="C30">
            <v>37.700000000000003</v>
          </cell>
          <cell r="D30">
            <v>20.7</v>
          </cell>
          <cell r="E30">
            <v>47.208333333333336</v>
          </cell>
          <cell r="F30">
            <v>72</v>
          </cell>
          <cell r="G30">
            <v>26</v>
          </cell>
          <cell r="H30" t="str">
            <v>*</v>
          </cell>
          <cell r="J30">
            <v>33.840000000000003</v>
          </cell>
          <cell r="K30">
            <v>0</v>
          </cell>
        </row>
        <row r="31">
          <cell r="B31">
            <v>29.320833333333326</v>
          </cell>
          <cell r="C31">
            <v>37.4</v>
          </cell>
          <cell r="D31">
            <v>23.6</v>
          </cell>
          <cell r="E31">
            <v>60.166666666666664</v>
          </cell>
          <cell r="F31">
            <v>83</v>
          </cell>
          <cell r="G31">
            <v>33</v>
          </cell>
          <cell r="H31" t="str">
            <v>*</v>
          </cell>
          <cell r="J31">
            <v>37.440000000000005</v>
          </cell>
          <cell r="K31">
            <v>0</v>
          </cell>
        </row>
        <row r="32">
          <cell r="B32">
            <v>27.041666666666671</v>
          </cell>
          <cell r="C32">
            <v>36.4</v>
          </cell>
          <cell r="D32">
            <v>20.6</v>
          </cell>
          <cell r="E32">
            <v>72.708333333333329</v>
          </cell>
          <cell r="F32">
            <v>99</v>
          </cell>
          <cell r="G32">
            <v>38</v>
          </cell>
          <cell r="H32" t="str">
            <v>*</v>
          </cell>
          <cell r="J32">
            <v>63.72</v>
          </cell>
          <cell r="K32">
            <v>15.799999999999999</v>
          </cell>
        </row>
        <row r="33">
          <cell r="B33">
            <v>25.454166666666666</v>
          </cell>
          <cell r="C33">
            <v>34.299999999999997</v>
          </cell>
          <cell r="D33">
            <v>20.3</v>
          </cell>
          <cell r="E33">
            <v>84.583333333333329</v>
          </cell>
          <cell r="F33">
            <v>100</v>
          </cell>
          <cell r="G33">
            <v>52</v>
          </cell>
          <cell r="H33" t="str">
            <v>*</v>
          </cell>
          <cell r="J33">
            <v>29.16</v>
          </cell>
          <cell r="K33">
            <v>1.2</v>
          </cell>
        </row>
        <row r="34">
          <cell r="B34">
            <v>24.625</v>
          </cell>
          <cell r="C34">
            <v>28.8</v>
          </cell>
          <cell r="D34">
            <v>22.2</v>
          </cell>
          <cell r="E34">
            <v>91.083333333333329</v>
          </cell>
          <cell r="F34">
            <v>98</v>
          </cell>
          <cell r="G34">
            <v>76</v>
          </cell>
          <cell r="H34" t="str">
            <v>*</v>
          </cell>
          <cell r="J34">
            <v>20.16</v>
          </cell>
          <cell r="K34">
            <v>0</v>
          </cell>
        </row>
      </sheetData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24.283333333333335</v>
          </cell>
          <cell r="C5">
            <v>30.4</v>
          </cell>
          <cell r="D5">
            <v>19.8</v>
          </cell>
          <cell r="E5">
            <v>69.791666666666671</v>
          </cell>
          <cell r="F5">
            <v>92</v>
          </cell>
          <cell r="G5">
            <v>53</v>
          </cell>
          <cell r="H5">
            <v>20.16</v>
          </cell>
          <cell r="J5">
            <v>45.72</v>
          </cell>
          <cell r="K5">
            <v>32.800000000000004</v>
          </cell>
        </row>
        <row r="6">
          <cell r="B6">
            <v>23.474999999999998</v>
          </cell>
          <cell r="C6">
            <v>29.1</v>
          </cell>
          <cell r="D6">
            <v>20.399999999999999</v>
          </cell>
          <cell r="E6">
            <v>84.333333333333329</v>
          </cell>
          <cell r="F6">
            <v>93</v>
          </cell>
          <cell r="G6">
            <v>62</v>
          </cell>
          <cell r="H6">
            <v>11.16</v>
          </cell>
          <cell r="J6">
            <v>29.880000000000003</v>
          </cell>
          <cell r="K6">
            <v>4.8</v>
          </cell>
        </row>
        <row r="7">
          <cell r="B7">
            <v>22.691666666666666</v>
          </cell>
          <cell r="C7">
            <v>26</v>
          </cell>
          <cell r="D7">
            <v>20.2</v>
          </cell>
          <cell r="E7">
            <v>88.416666666666671</v>
          </cell>
          <cell r="F7">
            <v>94</v>
          </cell>
          <cell r="G7">
            <v>73</v>
          </cell>
          <cell r="H7">
            <v>8.2799999999999994</v>
          </cell>
          <cell r="J7">
            <v>26.64</v>
          </cell>
          <cell r="K7">
            <v>50.000000000000007</v>
          </cell>
        </row>
        <row r="8">
          <cell r="B8">
            <v>25.491666666666674</v>
          </cell>
          <cell r="C8">
            <v>31.7</v>
          </cell>
          <cell r="D8">
            <v>21.3</v>
          </cell>
          <cell r="E8">
            <v>74.791666666666671</v>
          </cell>
          <cell r="F8">
            <v>91</v>
          </cell>
          <cell r="G8">
            <v>47</v>
          </cell>
          <cell r="H8">
            <v>10.8</v>
          </cell>
          <cell r="J8">
            <v>27.36</v>
          </cell>
          <cell r="K8">
            <v>0</v>
          </cell>
        </row>
        <row r="9">
          <cell r="B9">
            <v>26.158333333333328</v>
          </cell>
          <cell r="C9">
            <v>32.700000000000003</v>
          </cell>
          <cell r="D9">
            <v>22.8</v>
          </cell>
          <cell r="E9">
            <v>73.833333333333329</v>
          </cell>
          <cell r="F9">
            <v>88</v>
          </cell>
          <cell r="G9">
            <v>45</v>
          </cell>
          <cell r="H9">
            <v>12.6</v>
          </cell>
          <cell r="J9">
            <v>31.319999999999997</v>
          </cell>
          <cell r="K9">
            <v>5.6000000000000005</v>
          </cell>
        </row>
        <row r="10">
          <cell r="B10">
            <v>24.983333333333324</v>
          </cell>
          <cell r="C10">
            <v>31.4</v>
          </cell>
          <cell r="D10">
            <v>22.1</v>
          </cell>
          <cell r="E10">
            <v>81.541666666666671</v>
          </cell>
          <cell r="F10">
            <v>91</v>
          </cell>
          <cell r="G10">
            <v>54</v>
          </cell>
          <cell r="H10">
            <v>10.8</v>
          </cell>
          <cell r="J10">
            <v>30.6</v>
          </cell>
          <cell r="K10">
            <v>10</v>
          </cell>
        </row>
        <row r="11">
          <cell r="B11">
            <v>24.175000000000008</v>
          </cell>
          <cell r="C11">
            <v>30.7</v>
          </cell>
          <cell r="D11">
            <v>20.9</v>
          </cell>
          <cell r="E11">
            <v>85.125</v>
          </cell>
          <cell r="F11">
            <v>94</v>
          </cell>
          <cell r="G11">
            <v>62</v>
          </cell>
          <cell r="H11">
            <v>10.08</v>
          </cell>
          <cell r="J11">
            <v>39.96</v>
          </cell>
          <cell r="K11">
            <v>20.799999999999997</v>
          </cell>
        </row>
        <row r="12">
          <cell r="B12">
            <v>23.945833333333336</v>
          </cell>
          <cell r="C12">
            <v>30.2</v>
          </cell>
          <cell r="D12">
            <v>20.100000000000001</v>
          </cell>
          <cell r="E12">
            <v>74.125</v>
          </cell>
          <cell r="F12">
            <v>94</v>
          </cell>
          <cell r="G12">
            <v>42</v>
          </cell>
          <cell r="H12">
            <v>12.96</v>
          </cell>
          <cell r="J12">
            <v>37.080000000000005</v>
          </cell>
          <cell r="K12">
            <v>2.8000000000000003</v>
          </cell>
        </row>
        <row r="13">
          <cell r="B13">
            <v>25.724999999999998</v>
          </cell>
          <cell r="C13">
            <v>32.5</v>
          </cell>
          <cell r="D13">
            <v>20.100000000000001</v>
          </cell>
          <cell r="E13">
            <v>60.375</v>
          </cell>
          <cell r="F13">
            <v>86</v>
          </cell>
          <cell r="G13">
            <v>28</v>
          </cell>
          <cell r="H13">
            <v>12.6</v>
          </cell>
          <cell r="J13">
            <v>30.6</v>
          </cell>
          <cell r="K13">
            <v>0</v>
          </cell>
        </row>
        <row r="14">
          <cell r="B14">
            <v>27.437499999999996</v>
          </cell>
          <cell r="C14">
            <v>34.6</v>
          </cell>
          <cell r="D14">
            <v>19</v>
          </cell>
          <cell r="E14">
            <v>52.916666666666664</v>
          </cell>
          <cell r="F14">
            <v>82</v>
          </cell>
          <cell r="G14">
            <v>29</v>
          </cell>
          <cell r="H14">
            <v>11.879999999999999</v>
          </cell>
          <cell r="J14">
            <v>28.8</v>
          </cell>
          <cell r="K14">
            <v>0</v>
          </cell>
        </row>
        <row r="15">
          <cell r="B15">
            <v>29.508333333333336</v>
          </cell>
          <cell r="C15">
            <v>36.1</v>
          </cell>
          <cell r="D15">
            <v>24.2</v>
          </cell>
          <cell r="E15">
            <v>49.666666666666664</v>
          </cell>
          <cell r="F15">
            <v>69</v>
          </cell>
          <cell r="G15">
            <v>26</v>
          </cell>
          <cell r="H15">
            <v>20.52</v>
          </cell>
          <cell r="J15">
            <v>36</v>
          </cell>
          <cell r="K15">
            <v>0</v>
          </cell>
        </row>
        <row r="16">
          <cell r="B16">
            <v>25.983333333333334</v>
          </cell>
          <cell r="C16">
            <v>30.5</v>
          </cell>
          <cell r="D16">
            <v>20</v>
          </cell>
          <cell r="E16">
            <v>56.208333333333336</v>
          </cell>
          <cell r="F16">
            <v>76</v>
          </cell>
          <cell r="G16">
            <v>34</v>
          </cell>
          <cell r="H16">
            <v>23.400000000000002</v>
          </cell>
          <cell r="J16">
            <v>45</v>
          </cell>
          <cell r="K16">
            <v>0</v>
          </cell>
        </row>
        <row r="17">
          <cell r="B17">
            <v>20.395833333333336</v>
          </cell>
          <cell r="C17">
            <v>28.8</v>
          </cell>
          <cell r="D17">
            <v>14.4</v>
          </cell>
          <cell r="E17">
            <v>57.75</v>
          </cell>
          <cell r="F17">
            <v>90</v>
          </cell>
          <cell r="G17">
            <v>20</v>
          </cell>
          <cell r="H17">
            <v>21.240000000000002</v>
          </cell>
          <cell r="J17">
            <v>44.64</v>
          </cell>
          <cell r="K17">
            <v>3.6</v>
          </cell>
        </row>
        <row r="18">
          <cell r="B18">
            <v>23.583333333333332</v>
          </cell>
          <cell r="C18">
            <v>32.6</v>
          </cell>
          <cell r="D18">
            <v>13.3</v>
          </cell>
          <cell r="E18">
            <v>43.583333333333336</v>
          </cell>
          <cell r="F18">
            <v>76</v>
          </cell>
          <cell r="G18">
            <v>23</v>
          </cell>
          <cell r="H18">
            <v>12.96</v>
          </cell>
          <cell r="J18">
            <v>25.56</v>
          </cell>
          <cell r="K18">
            <v>0</v>
          </cell>
        </row>
        <row r="19">
          <cell r="B19">
            <v>27.079166666666662</v>
          </cell>
          <cell r="C19">
            <v>35.5</v>
          </cell>
          <cell r="D19">
            <v>19.399999999999999</v>
          </cell>
          <cell r="E19">
            <v>50.875</v>
          </cell>
          <cell r="F19">
            <v>75</v>
          </cell>
          <cell r="G19">
            <v>25</v>
          </cell>
          <cell r="H19">
            <v>20.52</v>
          </cell>
          <cell r="J19">
            <v>39.24</v>
          </cell>
          <cell r="K19">
            <v>0</v>
          </cell>
        </row>
        <row r="20">
          <cell r="B20">
            <v>28.529166666666669</v>
          </cell>
          <cell r="C20">
            <v>34.4</v>
          </cell>
          <cell r="D20">
            <v>23</v>
          </cell>
          <cell r="E20">
            <v>58.666666666666664</v>
          </cell>
          <cell r="F20">
            <v>81</v>
          </cell>
          <cell r="G20">
            <v>36</v>
          </cell>
          <cell r="H20">
            <v>19.079999999999998</v>
          </cell>
          <cell r="J20">
            <v>38.519999999999996</v>
          </cell>
          <cell r="K20">
            <v>0</v>
          </cell>
        </row>
        <row r="21">
          <cell r="B21">
            <v>28.61666666666666</v>
          </cell>
          <cell r="C21">
            <v>35.5</v>
          </cell>
          <cell r="D21">
            <v>23.9</v>
          </cell>
          <cell r="E21">
            <v>58.75</v>
          </cell>
          <cell r="F21">
            <v>77</v>
          </cell>
          <cell r="G21">
            <v>36</v>
          </cell>
          <cell r="H21">
            <v>14.76</v>
          </cell>
          <cell r="J21">
            <v>43.56</v>
          </cell>
          <cell r="K21">
            <v>0</v>
          </cell>
        </row>
        <row r="22">
          <cell r="B22">
            <v>26.962500000000002</v>
          </cell>
          <cell r="C22">
            <v>34.5</v>
          </cell>
          <cell r="D22">
            <v>22.2</v>
          </cell>
          <cell r="E22">
            <v>68.041666666666671</v>
          </cell>
          <cell r="F22">
            <v>85</v>
          </cell>
          <cell r="G22">
            <v>41</v>
          </cell>
          <cell r="H22">
            <v>14.04</v>
          </cell>
          <cell r="J22">
            <v>37.080000000000005</v>
          </cell>
          <cell r="K22">
            <v>6.8</v>
          </cell>
        </row>
        <row r="23">
          <cell r="B23">
            <v>27.083333333333325</v>
          </cell>
          <cell r="C23">
            <v>34.5</v>
          </cell>
          <cell r="D23">
            <v>22.4</v>
          </cell>
          <cell r="E23">
            <v>69.833333333333329</v>
          </cell>
          <cell r="F23">
            <v>87</v>
          </cell>
          <cell r="G23">
            <v>39</v>
          </cell>
          <cell r="H23">
            <v>9.7200000000000006</v>
          </cell>
          <cell r="J23">
            <v>24.12</v>
          </cell>
          <cell r="K23">
            <v>0</v>
          </cell>
        </row>
        <row r="24">
          <cell r="B24">
            <v>27.137499999999999</v>
          </cell>
          <cell r="C24">
            <v>34.6</v>
          </cell>
          <cell r="D24">
            <v>23.4</v>
          </cell>
          <cell r="E24">
            <v>70.791666666666671</v>
          </cell>
          <cell r="F24">
            <v>86</v>
          </cell>
          <cell r="G24">
            <v>38</v>
          </cell>
          <cell r="H24">
            <v>15.840000000000002</v>
          </cell>
          <cell r="J24">
            <v>37.080000000000005</v>
          </cell>
          <cell r="K24">
            <v>0</v>
          </cell>
        </row>
        <row r="25">
          <cell r="B25">
            <v>25.566666666666674</v>
          </cell>
          <cell r="C25">
            <v>31.4</v>
          </cell>
          <cell r="D25">
            <v>22.7</v>
          </cell>
          <cell r="E25">
            <v>80.166666666666671</v>
          </cell>
          <cell r="F25">
            <v>93</v>
          </cell>
          <cell r="G25">
            <v>54</v>
          </cell>
          <cell r="H25">
            <v>9</v>
          </cell>
          <cell r="J25">
            <v>25.2</v>
          </cell>
          <cell r="K25">
            <v>1.2</v>
          </cell>
        </row>
        <row r="26">
          <cell r="B26">
            <v>26.816666666666663</v>
          </cell>
          <cell r="C26">
            <v>33.5</v>
          </cell>
          <cell r="D26">
            <v>22.9</v>
          </cell>
          <cell r="E26">
            <v>72.916666666666671</v>
          </cell>
          <cell r="F26">
            <v>93</v>
          </cell>
          <cell r="G26">
            <v>43</v>
          </cell>
          <cell r="H26">
            <v>15.840000000000002</v>
          </cell>
          <cell r="J26">
            <v>28.44</v>
          </cell>
          <cell r="K26">
            <v>0.2</v>
          </cell>
        </row>
        <row r="27">
          <cell r="B27">
            <v>27.95</v>
          </cell>
          <cell r="C27">
            <v>34.9</v>
          </cell>
          <cell r="D27">
            <v>22.8</v>
          </cell>
          <cell r="E27">
            <v>65.875</v>
          </cell>
          <cell r="F27">
            <v>90</v>
          </cell>
          <cell r="G27">
            <v>33</v>
          </cell>
          <cell r="H27">
            <v>12.6</v>
          </cell>
          <cell r="J27">
            <v>27.36</v>
          </cell>
          <cell r="K27">
            <v>0</v>
          </cell>
        </row>
        <row r="28">
          <cell r="B28">
            <v>28.004166666666663</v>
          </cell>
          <cell r="C28">
            <v>35.1</v>
          </cell>
          <cell r="D28">
            <v>21.8</v>
          </cell>
          <cell r="E28">
            <v>57.416666666666664</v>
          </cell>
          <cell r="F28">
            <v>90</v>
          </cell>
          <cell r="G28">
            <v>25</v>
          </cell>
          <cell r="H28">
            <v>14.04</v>
          </cell>
          <cell r="J28">
            <v>34.92</v>
          </cell>
          <cell r="K28">
            <v>0</v>
          </cell>
        </row>
        <row r="29">
          <cell r="B29">
            <v>28.262500000000003</v>
          </cell>
          <cell r="C29">
            <v>35.4</v>
          </cell>
          <cell r="D29">
            <v>22.8</v>
          </cell>
          <cell r="E29">
            <v>46.958333333333336</v>
          </cell>
          <cell r="F29">
            <v>63</v>
          </cell>
          <cell r="G29">
            <v>25</v>
          </cell>
          <cell r="H29">
            <v>23.040000000000003</v>
          </cell>
          <cell r="J29">
            <v>47.519999999999996</v>
          </cell>
          <cell r="K29">
            <v>0</v>
          </cell>
        </row>
        <row r="30">
          <cell r="B30">
            <v>28.962500000000006</v>
          </cell>
          <cell r="C30">
            <v>35.9</v>
          </cell>
          <cell r="D30">
            <v>23.5</v>
          </cell>
          <cell r="E30">
            <v>51.166666666666664</v>
          </cell>
          <cell r="F30">
            <v>67</v>
          </cell>
          <cell r="G30">
            <v>30</v>
          </cell>
          <cell r="H30">
            <v>14.04</v>
          </cell>
          <cell r="J30">
            <v>38.159999999999997</v>
          </cell>
          <cell r="K30">
            <v>0</v>
          </cell>
        </row>
        <row r="31">
          <cell r="B31">
            <v>29.133333333333336</v>
          </cell>
          <cell r="C31">
            <v>35.200000000000003</v>
          </cell>
          <cell r="D31">
            <v>24.2</v>
          </cell>
          <cell r="E31">
            <v>61.166666666666664</v>
          </cell>
          <cell r="F31">
            <v>79</v>
          </cell>
          <cell r="G31">
            <v>37</v>
          </cell>
          <cell r="H31">
            <v>11.879999999999999</v>
          </cell>
          <cell r="J31">
            <v>31.680000000000003</v>
          </cell>
          <cell r="K31">
            <v>0</v>
          </cell>
        </row>
        <row r="32">
          <cell r="B32">
            <v>28.658333333333335</v>
          </cell>
          <cell r="C32">
            <v>34.9</v>
          </cell>
          <cell r="D32">
            <v>24.2</v>
          </cell>
          <cell r="E32">
            <v>62.666666666666664</v>
          </cell>
          <cell r="F32">
            <v>80</v>
          </cell>
          <cell r="G32">
            <v>40</v>
          </cell>
          <cell r="H32">
            <v>15.48</v>
          </cell>
          <cell r="J32">
            <v>43.92</v>
          </cell>
          <cell r="K32">
            <v>0</v>
          </cell>
        </row>
        <row r="33">
          <cell r="B33">
            <v>29.775000000000002</v>
          </cell>
          <cell r="C33">
            <v>36.4</v>
          </cell>
          <cell r="D33">
            <v>23.9</v>
          </cell>
          <cell r="E33">
            <v>60.75</v>
          </cell>
          <cell r="F33">
            <v>83</v>
          </cell>
          <cell r="G33">
            <v>34</v>
          </cell>
          <cell r="H33">
            <v>14.04</v>
          </cell>
          <cell r="J33">
            <v>36</v>
          </cell>
          <cell r="K33">
            <v>0</v>
          </cell>
        </row>
        <row r="34">
          <cell r="B34">
            <v>25.762500000000003</v>
          </cell>
          <cell r="C34">
            <v>31.1</v>
          </cell>
          <cell r="D34">
            <v>22.2</v>
          </cell>
          <cell r="E34">
            <v>77.958333333333329</v>
          </cell>
          <cell r="F34">
            <v>91</v>
          </cell>
          <cell r="G34">
            <v>60</v>
          </cell>
          <cell r="H34">
            <v>19.079999999999998</v>
          </cell>
          <cell r="J34">
            <v>50.4</v>
          </cell>
          <cell r="K34">
            <v>16.999999999999996</v>
          </cell>
        </row>
      </sheetData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26.687500000000004</v>
          </cell>
          <cell r="C5">
            <v>33.1</v>
          </cell>
          <cell r="D5">
            <v>23.6</v>
          </cell>
          <cell r="E5">
            <v>65.708333333333329</v>
          </cell>
          <cell r="F5">
            <v>83</v>
          </cell>
          <cell r="G5">
            <v>42</v>
          </cell>
          <cell r="H5">
            <v>31.680000000000003</v>
          </cell>
          <cell r="J5">
            <v>52.56</v>
          </cell>
          <cell r="K5">
            <v>0.4</v>
          </cell>
        </row>
        <row r="6">
          <cell r="B6">
            <v>25.020833333333339</v>
          </cell>
          <cell r="C6">
            <v>27.9</v>
          </cell>
          <cell r="D6">
            <v>21.2</v>
          </cell>
          <cell r="E6">
            <v>74.318181818181813</v>
          </cell>
          <cell r="F6">
            <v>100</v>
          </cell>
          <cell r="G6">
            <v>62</v>
          </cell>
          <cell r="H6">
            <v>31.319999999999997</v>
          </cell>
          <cell r="J6">
            <v>66.239999999999995</v>
          </cell>
          <cell r="K6">
            <v>6.8000000000000007</v>
          </cell>
        </row>
        <row r="7">
          <cell r="B7">
            <v>25.154166666666669</v>
          </cell>
          <cell r="C7">
            <v>32.6</v>
          </cell>
          <cell r="D7">
            <v>22.3</v>
          </cell>
          <cell r="E7">
            <v>76.909090909090907</v>
          </cell>
          <cell r="F7">
            <v>100</v>
          </cell>
          <cell r="G7">
            <v>45</v>
          </cell>
          <cell r="H7">
            <v>18.36</v>
          </cell>
          <cell r="J7">
            <v>38.880000000000003</v>
          </cell>
          <cell r="K7">
            <v>0.4</v>
          </cell>
        </row>
        <row r="8">
          <cell r="B8">
            <v>27.045833333333334</v>
          </cell>
          <cell r="C8">
            <v>35</v>
          </cell>
          <cell r="D8">
            <v>22.7</v>
          </cell>
          <cell r="E8">
            <v>68</v>
          </cell>
          <cell r="F8">
            <v>100</v>
          </cell>
          <cell r="G8">
            <v>35</v>
          </cell>
          <cell r="H8">
            <v>30.6</v>
          </cell>
          <cell r="J8">
            <v>43.92</v>
          </cell>
          <cell r="K8">
            <v>0</v>
          </cell>
        </row>
        <row r="9">
          <cell r="B9">
            <v>26.141666666666666</v>
          </cell>
          <cell r="C9">
            <v>32.299999999999997</v>
          </cell>
          <cell r="D9">
            <v>23</v>
          </cell>
          <cell r="E9">
            <v>74.173913043478265</v>
          </cell>
          <cell r="F9">
            <v>100</v>
          </cell>
          <cell r="G9">
            <v>47</v>
          </cell>
          <cell r="H9">
            <v>29.16</v>
          </cell>
          <cell r="J9">
            <v>51.12</v>
          </cell>
          <cell r="K9">
            <v>4</v>
          </cell>
        </row>
        <row r="10">
          <cell r="B10">
            <v>24.620833333333334</v>
          </cell>
          <cell r="C10">
            <v>29.6</v>
          </cell>
          <cell r="D10">
            <v>22.9</v>
          </cell>
          <cell r="E10">
            <v>85.722222222222229</v>
          </cell>
          <cell r="F10">
            <v>100</v>
          </cell>
          <cell r="G10">
            <v>57</v>
          </cell>
          <cell r="H10">
            <v>23.040000000000003</v>
          </cell>
          <cell r="J10">
            <v>35.28</v>
          </cell>
          <cell r="K10">
            <v>7.1999999999999993</v>
          </cell>
        </row>
        <row r="11">
          <cell r="B11">
            <v>23.816666666666663</v>
          </cell>
          <cell r="C11">
            <v>29.8</v>
          </cell>
          <cell r="D11">
            <v>21.2</v>
          </cell>
          <cell r="E11">
            <v>85.75</v>
          </cell>
          <cell r="F11">
            <v>100</v>
          </cell>
          <cell r="G11">
            <v>62</v>
          </cell>
          <cell r="H11">
            <v>26.64</v>
          </cell>
          <cell r="J11">
            <v>46.440000000000005</v>
          </cell>
          <cell r="K11">
            <v>58.8</v>
          </cell>
        </row>
        <row r="12">
          <cell r="B12">
            <v>22.924999999999997</v>
          </cell>
          <cell r="C12">
            <v>28.4</v>
          </cell>
          <cell r="D12">
            <v>21.3</v>
          </cell>
          <cell r="E12">
            <v>86.375</v>
          </cell>
          <cell r="F12">
            <v>100</v>
          </cell>
          <cell r="G12">
            <v>64</v>
          </cell>
          <cell r="H12">
            <v>24.12</v>
          </cell>
          <cell r="J12">
            <v>39.96</v>
          </cell>
          <cell r="K12">
            <v>7.4</v>
          </cell>
        </row>
        <row r="13">
          <cell r="B13">
            <v>25.554166666666664</v>
          </cell>
          <cell r="C13">
            <v>33</v>
          </cell>
          <cell r="D13">
            <v>20.6</v>
          </cell>
          <cell r="E13">
            <v>55.769230769230766</v>
          </cell>
          <cell r="F13">
            <v>100</v>
          </cell>
          <cell r="G13">
            <v>37</v>
          </cell>
          <cell r="H13">
            <v>14.76</v>
          </cell>
          <cell r="J13">
            <v>27.36</v>
          </cell>
          <cell r="K13">
            <v>0</v>
          </cell>
        </row>
        <row r="14">
          <cell r="B14">
            <v>27.987499999999997</v>
          </cell>
          <cell r="C14">
            <v>35.799999999999997</v>
          </cell>
          <cell r="D14">
            <v>22.2</v>
          </cell>
          <cell r="E14">
            <v>58.541666666666664</v>
          </cell>
          <cell r="F14">
            <v>92</v>
          </cell>
          <cell r="G14">
            <v>32</v>
          </cell>
          <cell r="H14">
            <v>13.32</v>
          </cell>
          <cell r="J14">
            <v>33.119999999999997</v>
          </cell>
          <cell r="K14">
            <v>0</v>
          </cell>
        </row>
        <row r="15">
          <cell r="B15">
            <v>28.083333333333329</v>
          </cell>
          <cell r="C15">
            <v>34.5</v>
          </cell>
          <cell r="D15">
            <v>23.8</v>
          </cell>
          <cell r="E15">
            <v>64.625</v>
          </cell>
          <cell r="F15">
            <v>89</v>
          </cell>
          <cell r="G15">
            <v>40</v>
          </cell>
          <cell r="H15">
            <v>20.16</v>
          </cell>
          <cell r="J15">
            <v>36</v>
          </cell>
          <cell r="K15">
            <v>0</v>
          </cell>
        </row>
        <row r="16">
          <cell r="B16">
            <v>25.533333333333328</v>
          </cell>
          <cell r="C16">
            <v>31.7</v>
          </cell>
          <cell r="D16">
            <v>20.5</v>
          </cell>
          <cell r="E16">
            <v>74.304347826086953</v>
          </cell>
          <cell r="F16">
            <v>100</v>
          </cell>
          <cell r="G16">
            <v>44</v>
          </cell>
          <cell r="H16">
            <v>30.96</v>
          </cell>
          <cell r="J16">
            <v>41.4</v>
          </cell>
          <cell r="K16">
            <v>22.199999999999996</v>
          </cell>
        </row>
        <row r="17">
          <cell r="B17">
            <v>23.620833333333326</v>
          </cell>
          <cell r="C17">
            <v>30.2</v>
          </cell>
          <cell r="D17">
            <v>19.3</v>
          </cell>
          <cell r="E17">
            <v>70.6875</v>
          </cell>
          <cell r="F17">
            <v>100</v>
          </cell>
          <cell r="G17">
            <v>50</v>
          </cell>
          <cell r="H17">
            <v>20.52</v>
          </cell>
          <cell r="J17">
            <v>34.56</v>
          </cell>
          <cell r="K17">
            <v>0</v>
          </cell>
        </row>
        <row r="18">
          <cell r="B18">
            <v>25.108333333333338</v>
          </cell>
          <cell r="C18">
            <v>33.5</v>
          </cell>
          <cell r="D18">
            <v>18.5</v>
          </cell>
          <cell r="E18">
            <v>68.375</v>
          </cell>
          <cell r="F18">
            <v>100</v>
          </cell>
          <cell r="G18">
            <v>37</v>
          </cell>
          <cell r="H18">
            <v>15.120000000000001</v>
          </cell>
          <cell r="J18">
            <v>32.4</v>
          </cell>
          <cell r="K18">
            <v>0</v>
          </cell>
        </row>
        <row r="19">
          <cell r="B19">
            <v>26.208333333333329</v>
          </cell>
          <cell r="C19">
            <v>32.6</v>
          </cell>
          <cell r="D19">
            <v>22.9</v>
          </cell>
          <cell r="E19">
            <v>71.625</v>
          </cell>
          <cell r="F19">
            <v>98</v>
          </cell>
          <cell r="G19">
            <v>42</v>
          </cell>
          <cell r="H19">
            <v>21.240000000000002</v>
          </cell>
          <cell r="J19">
            <v>37.800000000000004</v>
          </cell>
          <cell r="K19">
            <v>0</v>
          </cell>
        </row>
        <row r="20">
          <cell r="B20">
            <v>25.591666666666669</v>
          </cell>
          <cell r="C20">
            <v>30.5</v>
          </cell>
          <cell r="D20">
            <v>22.7</v>
          </cell>
          <cell r="E20">
            <v>73.875</v>
          </cell>
          <cell r="F20">
            <v>88</v>
          </cell>
          <cell r="G20">
            <v>51</v>
          </cell>
          <cell r="H20">
            <v>32.04</v>
          </cell>
          <cell r="J20">
            <v>51.480000000000004</v>
          </cell>
          <cell r="K20">
            <v>0</v>
          </cell>
        </row>
        <row r="21">
          <cell r="B21">
            <v>25.720833333333331</v>
          </cell>
          <cell r="C21">
            <v>32.1</v>
          </cell>
          <cell r="D21">
            <v>22.6</v>
          </cell>
          <cell r="E21">
            <v>73.86363636363636</v>
          </cell>
          <cell r="F21">
            <v>100</v>
          </cell>
          <cell r="G21">
            <v>44</v>
          </cell>
          <cell r="H21">
            <v>33.480000000000004</v>
          </cell>
          <cell r="J21">
            <v>46.440000000000005</v>
          </cell>
          <cell r="K21">
            <v>35.4</v>
          </cell>
        </row>
        <row r="22">
          <cell r="B22">
            <v>25.099999999999994</v>
          </cell>
          <cell r="C22">
            <v>30.7</v>
          </cell>
          <cell r="D22">
            <v>23.6</v>
          </cell>
          <cell r="E22">
            <v>82.583333333333329</v>
          </cell>
          <cell r="F22">
            <v>95</v>
          </cell>
          <cell r="G22">
            <v>51</v>
          </cell>
          <cell r="H22">
            <v>18</v>
          </cell>
          <cell r="J22">
            <v>34.200000000000003</v>
          </cell>
          <cell r="K22">
            <v>10.199999999999998</v>
          </cell>
        </row>
        <row r="23">
          <cell r="B23">
            <v>24.845833333333335</v>
          </cell>
          <cell r="C23">
            <v>32.200000000000003</v>
          </cell>
          <cell r="D23">
            <v>22.3</v>
          </cell>
          <cell r="E23">
            <v>78</v>
          </cell>
          <cell r="F23">
            <v>95</v>
          </cell>
          <cell r="G23">
            <v>49</v>
          </cell>
          <cell r="H23">
            <v>27</v>
          </cell>
          <cell r="J23">
            <v>41.76</v>
          </cell>
          <cell r="K23">
            <v>0</v>
          </cell>
        </row>
        <row r="24">
          <cell r="B24">
            <v>24.012499999999999</v>
          </cell>
          <cell r="C24">
            <v>27.3</v>
          </cell>
          <cell r="D24">
            <v>22.5</v>
          </cell>
          <cell r="E24">
            <v>86.095238095238102</v>
          </cell>
          <cell r="F24">
            <v>100</v>
          </cell>
          <cell r="G24">
            <v>70</v>
          </cell>
          <cell r="H24">
            <v>24.48</v>
          </cell>
          <cell r="J24">
            <v>54.72</v>
          </cell>
          <cell r="K24">
            <v>26.8</v>
          </cell>
        </row>
        <row r="25">
          <cell r="B25">
            <v>26.070833333333329</v>
          </cell>
          <cell r="C25">
            <v>33</v>
          </cell>
          <cell r="D25">
            <v>22.2</v>
          </cell>
          <cell r="E25">
            <v>69.875</v>
          </cell>
          <cell r="F25">
            <v>100</v>
          </cell>
          <cell r="G25">
            <v>47</v>
          </cell>
          <cell r="H25">
            <v>17.64</v>
          </cell>
          <cell r="J25">
            <v>25.56</v>
          </cell>
          <cell r="K25">
            <v>0</v>
          </cell>
        </row>
        <row r="26">
          <cell r="B26">
            <v>24.824999999999999</v>
          </cell>
          <cell r="C26">
            <v>30.2</v>
          </cell>
          <cell r="D26">
            <v>22.1</v>
          </cell>
          <cell r="E26">
            <v>82.388888888888886</v>
          </cell>
          <cell r="F26">
            <v>97</v>
          </cell>
          <cell r="G26">
            <v>61</v>
          </cell>
          <cell r="H26">
            <v>18.720000000000002</v>
          </cell>
          <cell r="J26">
            <v>38.159999999999997</v>
          </cell>
          <cell r="K26">
            <v>29.2</v>
          </cell>
        </row>
        <row r="27">
          <cell r="B27">
            <v>24.666666666666668</v>
          </cell>
          <cell r="C27">
            <v>31.2</v>
          </cell>
          <cell r="D27">
            <v>21.7</v>
          </cell>
          <cell r="E27">
            <v>72.833333333333329</v>
          </cell>
          <cell r="F27">
            <v>97</v>
          </cell>
          <cell r="G27">
            <v>51</v>
          </cell>
          <cell r="H27">
            <v>16.920000000000002</v>
          </cell>
          <cell r="J27">
            <v>35.64</v>
          </cell>
          <cell r="K27">
            <v>6.6</v>
          </cell>
        </row>
        <row r="28">
          <cell r="B28">
            <v>27.141666666666669</v>
          </cell>
          <cell r="C28">
            <v>34.1</v>
          </cell>
          <cell r="D28">
            <v>20.8</v>
          </cell>
          <cell r="E28">
            <v>70.318181818181813</v>
          </cell>
          <cell r="F28">
            <v>100</v>
          </cell>
          <cell r="G28">
            <v>28</v>
          </cell>
          <cell r="H28">
            <v>22.32</v>
          </cell>
          <cell r="J28">
            <v>33.119999999999997</v>
          </cell>
          <cell r="K28">
            <v>8.6</v>
          </cell>
        </row>
        <row r="29">
          <cell r="B29">
            <v>27.670833333333331</v>
          </cell>
          <cell r="C29">
            <v>35.1</v>
          </cell>
          <cell r="D29">
            <v>22.9</v>
          </cell>
          <cell r="F29">
            <v>92</v>
          </cell>
          <cell r="H29">
            <v>20.16</v>
          </cell>
          <cell r="J29">
            <v>43.92</v>
          </cell>
          <cell r="K29">
            <v>0.8</v>
          </cell>
        </row>
        <row r="30">
          <cell r="B30">
            <v>27.154166666666665</v>
          </cell>
          <cell r="C30">
            <v>33.299999999999997</v>
          </cell>
          <cell r="D30">
            <v>23</v>
          </cell>
          <cell r="E30">
            <v>71.208333333333329</v>
          </cell>
          <cell r="F30">
            <v>92</v>
          </cell>
          <cell r="G30">
            <v>41</v>
          </cell>
          <cell r="H30">
            <v>24.840000000000003</v>
          </cell>
          <cell r="J30">
            <v>51.480000000000004</v>
          </cell>
          <cell r="K30">
            <v>0</v>
          </cell>
        </row>
        <row r="31">
          <cell r="B31">
            <v>27.504166666666666</v>
          </cell>
          <cell r="C31">
            <v>33.799999999999997</v>
          </cell>
          <cell r="D31">
            <v>23.1</v>
          </cell>
          <cell r="E31">
            <v>71.083333333333329</v>
          </cell>
          <cell r="F31">
            <v>95</v>
          </cell>
          <cell r="G31">
            <v>39</v>
          </cell>
          <cell r="H31">
            <v>24.840000000000003</v>
          </cell>
          <cell r="J31">
            <v>36.72</v>
          </cell>
          <cell r="K31">
            <v>0</v>
          </cell>
        </row>
        <row r="32">
          <cell r="B32">
            <v>28.224999999999994</v>
          </cell>
          <cell r="C32">
            <v>33.799999999999997</v>
          </cell>
          <cell r="D32">
            <v>24.2</v>
          </cell>
          <cell r="E32">
            <v>64.75</v>
          </cell>
          <cell r="F32">
            <v>84</v>
          </cell>
          <cell r="G32">
            <v>43</v>
          </cell>
          <cell r="H32">
            <v>27</v>
          </cell>
          <cell r="J32">
            <v>39.24</v>
          </cell>
          <cell r="K32">
            <v>0</v>
          </cell>
        </row>
        <row r="33">
          <cell r="B33">
            <v>28.404166666666665</v>
          </cell>
          <cell r="C33">
            <v>34.299999999999997</v>
          </cell>
          <cell r="D33">
            <v>24.3</v>
          </cell>
          <cell r="E33">
            <v>65.708333333333329</v>
          </cell>
          <cell r="F33">
            <v>83</v>
          </cell>
          <cell r="G33">
            <v>42</v>
          </cell>
          <cell r="H33">
            <v>22.32</v>
          </cell>
          <cell r="J33">
            <v>48.6</v>
          </cell>
          <cell r="K33">
            <v>0</v>
          </cell>
        </row>
        <row r="34">
          <cell r="B34">
            <v>23.95</v>
          </cell>
          <cell r="C34">
            <v>28.3</v>
          </cell>
          <cell r="D34">
            <v>20.9</v>
          </cell>
          <cell r="E34">
            <v>80.266666666666666</v>
          </cell>
          <cell r="F34">
            <v>100</v>
          </cell>
          <cell r="G34">
            <v>61</v>
          </cell>
          <cell r="H34">
            <v>24.48</v>
          </cell>
          <cell r="J34">
            <v>46.800000000000004</v>
          </cell>
          <cell r="K34">
            <v>37.4</v>
          </cell>
        </row>
      </sheetData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27.341666666666658</v>
          </cell>
          <cell r="C5">
            <v>33.9</v>
          </cell>
          <cell r="D5">
            <v>22.8</v>
          </cell>
          <cell r="E5">
            <v>53.833333333333336</v>
          </cell>
          <cell r="F5">
            <v>72</v>
          </cell>
          <cell r="G5">
            <v>36</v>
          </cell>
          <cell r="H5">
            <v>11.520000000000001</v>
          </cell>
          <cell r="J5">
            <v>33.840000000000003</v>
          </cell>
          <cell r="K5">
            <v>0</v>
          </cell>
        </row>
        <row r="6">
          <cell r="B6">
            <v>24.870833333333334</v>
          </cell>
          <cell r="C6">
            <v>31.5</v>
          </cell>
          <cell r="D6">
            <v>22.1</v>
          </cell>
          <cell r="E6">
            <v>79.625</v>
          </cell>
          <cell r="F6">
            <v>94</v>
          </cell>
          <cell r="G6">
            <v>51</v>
          </cell>
          <cell r="H6">
            <v>9</v>
          </cell>
          <cell r="J6">
            <v>30.96</v>
          </cell>
          <cell r="K6">
            <v>1.4</v>
          </cell>
        </row>
        <row r="7">
          <cell r="B7">
            <v>23.658333333333331</v>
          </cell>
          <cell r="C7">
            <v>26.7</v>
          </cell>
          <cell r="D7">
            <v>21.9</v>
          </cell>
          <cell r="E7">
            <v>87.75</v>
          </cell>
          <cell r="F7">
            <v>94</v>
          </cell>
          <cell r="G7">
            <v>64</v>
          </cell>
          <cell r="H7">
            <v>11.879999999999999</v>
          </cell>
          <cell r="J7">
            <v>24.12</v>
          </cell>
          <cell r="K7">
            <v>1</v>
          </cell>
        </row>
        <row r="8">
          <cell r="B8">
            <v>25.175000000000001</v>
          </cell>
          <cell r="C8">
            <v>32.700000000000003</v>
          </cell>
          <cell r="D8">
            <v>22.5</v>
          </cell>
          <cell r="E8">
            <v>83.208333333333329</v>
          </cell>
          <cell r="F8">
            <v>94</v>
          </cell>
          <cell r="G8">
            <v>53</v>
          </cell>
          <cell r="H8">
            <v>10.8</v>
          </cell>
          <cell r="J8">
            <v>28.08</v>
          </cell>
          <cell r="K8">
            <v>0.4</v>
          </cell>
        </row>
        <row r="9">
          <cell r="B9">
            <v>26.670833333333331</v>
          </cell>
          <cell r="C9">
            <v>33.6</v>
          </cell>
          <cell r="D9">
            <v>22.7</v>
          </cell>
          <cell r="E9">
            <v>73.5</v>
          </cell>
          <cell r="F9">
            <v>93</v>
          </cell>
          <cell r="G9">
            <v>41</v>
          </cell>
          <cell r="H9">
            <v>12.96</v>
          </cell>
          <cell r="J9">
            <v>28.8</v>
          </cell>
          <cell r="K9">
            <v>2</v>
          </cell>
        </row>
        <row r="10">
          <cell r="B10">
            <v>26.233333333333334</v>
          </cell>
          <cell r="C10">
            <v>32.9</v>
          </cell>
          <cell r="D10">
            <v>23.5</v>
          </cell>
          <cell r="E10">
            <v>76.916666666666671</v>
          </cell>
          <cell r="F10">
            <v>91</v>
          </cell>
          <cell r="G10">
            <v>48</v>
          </cell>
          <cell r="H10">
            <v>11.16</v>
          </cell>
          <cell r="J10">
            <v>47.16</v>
          </cell>
          <cell r="K10">
            <v>3.2000000000000006</v>
          </cell>
        </row>
        <row r="11">
          <cell r="B11">
            <v>24.554166666666664</v>
          </cell>
          <cell r="C11">
            <v>27.1</v>
          </cell>
          <cell r="D11">
            <v>22.5</v>
          </cell>
          <cell r="E11">
            <v>84.75</v>
          </cell>
          <cell r="F11">
            <v>94</v>
          </cell>
          <cell r="G11">
            <v>72</v>
          </cell>
          <cell r="H11">
            <v>13.32</v>
          </cell>
          <cell r="J11">
            <v>41.4</v>
          </cell>
          <cell r="K11">
            <v>1.5999999999999999</v>
          </cell>
        </row>
        <row r="12">
          <cell r="B12">
            <v>24.970833333333331</v>
          </cell>
          <cell r="C12">
            <v>29.8</v>
          </cell>
          <cell r="D12">
            <v>22.6</v>
          </cell>
          <cell r="E12">
            <v>79.333333333333329</v>
          </cell>
          <cell r="F12">
            <v>94</v>
          </cell>
          <cell r="G12">
            <v>54</v>
          </cell>
          <cell r="H12">
            <v>9.7200000000000006</v>
          </cell>
          <cell r="J12">
            <v>23.759999999999998</v>
          </cell>
          <cell r="K12">
            <v>0.2</v>
          </cell>
        </row>
        <row r="13">
          <cell r="B13">
            <v>27.379166666666666</v>
          </cell>
          <cell r="C13">
            <v>34.4</v>
          </cell>
          <cell r="D13">
            <v>22.6</v>
          </cell>
          <cell r="E13">
            <v>65.833333333333329</v>
          </cell>
          <cell r="F13">
            <v>88</v>
          </cell>
          <cell r="G13">
            <v>36</v>
          </cell>
          <cell r="H13">
            <v>7.5600000000000005</v>
          </cell>
          <cell r="J13">
            <v>19.079999999999998</v>
          </cell>
          <cell r="K13">
            <v>0</v>
          </cell>
        </row>
        <row r="14">
          <cell r="B14">
            <v>28.475000000000009</v>
          </cell>
          <cell r="C14">
            <v>34.5</v>
          </cell>
          <cell r="D14">
            <v>23</v>
          </cell>
          <cell r="E14">
            <v>56.166666666666664</v>
          </cell>
          <cell r="F14">
            <v>78</v>
          </cell>
          <cell r="G14">
            <v>31</v>
          </cell>
          <cell r="H14">
            <v>6.84</v>
          </cell>
          <cell r="J14">
            <v>22.68</v>
          </cell>
          <cell r="K14">
            <v>0</v>
          </cell>
        </row>
        <row r="15">
          <cell r="B15">
            <v>29.350000000000009</v>
          </cell>
          <cell r="C15">
            <v>37.799999999999997</v>
          </cell>
          <cell r="D15">
            <v>22.8</v>
          </cell>
          <cell r="E15">
            <v>48.541666666666664</v>
          </cell>
          <cell r="F15">
            <v>72</v>
          </cell>
          <cell r="G15">
            <v>24</v>
          </cell>
          <cell r="H15">
            <v>6.48</v>
          </cell>
          <cell r="J15">
            <v>19.440000000000001</v>
          </cell>
          <cell r="K15">
            <v>0</v>
          </cell>
        </row>
        <row r="16">
          <cell r="B16">
            <v>29.016666666666662</v>
          </cell>
          <cell r="C16">
            <v>36</v>
          </cell>
          <cell r="D16">
            <v>25</v>
          </cell>
          <cell r="E16">
            <v>53.166666666666664</v>
          </cell>
          <cell r="F16">
            <v>70</v>
          </cell>
          <cell r="G16">
            <v>26</v>
          </cell>
          <cell r="H16">
            <v>12.6</v>
          </cell>
          <cell r="J16">
            <v>30.96</v>
          </cell>
          <cell r="K16">
            <v>0</v>
          </cell>
        </row>
        <row r="17">
          <cell r="B17">
            <v>24.716666666666669</v>
          </cell>
          <cell r="C17">
            <v>31</v>
          </cell>
          <cell r="D17">
            <v>20</v>
          </cell>
          <cell r="E17">
            <v>64.791666666666671</v>
          </cell>
          <cell r="F17">
            <v>88</v>
          </cell>
          <cell r="G17">
            <v>42</v>
          </cell>
          <cell r="H17">
            <v>8.64</v>
          </cell>
          <cell r="J17">
            <v>27.720000000000002</v>
          </cell>
          <cell r="K17">
            <v>0</v>
          </cell>
        </row>
        <row r="18">
          <cell r="B18">
            <v>28.191666666666666</v>
          </cell>
          <cell r="C18">
            <v>34.799999999999997</v>
          </cell>
          <cell r="D18">
            <v>23</v>
          </cell>
          <cell r="E18">
            <v>53.75</v>
          </cell>
          <cell r="F18">
            <v>74</v>
          </cell>
          <cell r="G18">
            <v>33</v>
          </cell>
          <cell r="H18">
            <v>6.48</v>
          </cell>
          <cell r="J18">
            <v>20.88</v>
          </cell>
          <cell r="K18">
            <v>0</v>
          </cell>
        </row>
        <row r="19">
          <cell r="B19">
            <v>28.375</v>
          </cell>
          <cell r="C19">
            <v>35.299999999999997</v>
          </cell>
          <cell r="D19">
            <v>22.5</v>
          </cell>
          <cell r="E19">
            <v>56.125</v>
          </cell>
          <cell r="F19">
            <v>72</v>
          </cell>
          <cell r="G19">
            <v>34</v>
          </cell>
          <cell r="H19">
            <v>8.2799999999999994</v>
          </cell>
          <cell r="J19">
            <v>32.04</v>
          </cell>
          <cell r="K19">
            <v>0</v>
          </cell>
        </row>
        <row r="20">
          <cell r="B20">
            <v>28.112499999999997</v>
          </cell>
          <cell r="C20">
            <v>34.1</v>
          </cell>
          <cell r="D20">
            <v>24.6</v>
          </cell>
          <cell r="E20">
            <v>64.125</v>
          </cell>
          <cell r="F20">
            <v>89</v>
          </cell>
          <cell r="G20">
            <v>38</v>
          </cell>
          <cell r="H20">
            <v>12.96</v>
          </cell>
          <cell r="J20">
            <v>36</v>
          </cell>
          <cell r="K20">
            <v>0</v>
          </cell>
        </row>
        <row r="21">
          <cell r="B21">
            <v>28.037500000000005</v>
          </cell>
          <cell r="C21">
            <v>33.9</v>
          </cell>
          <cell r="D21">
            <v>23.6</v>
          </cell>
          <cell r="E21">
            <v>64.291666666666671</v>
          </cell>
          <cell r="F21">
            <v>85</v>
          </cell>
          <cell r="G21">
            <v>41</v>
          </cell>
          <cell r="H21">
            <v>10.08</v>
          </cell>
          <cell r="J21">
            <v>34.200000000000003</v>
          </cell>
          <cell r="K21">
            <v>0</v>
          </cell>
        </row>
        <row r="22">
          <cell r="B22">
            <v>30.179166666666671</v>
          </cell>
          <cell r="C22">
            <v>37</v>
          </cell>
          <cell r="D22">
            <v>24.5</v>
          </cell>
          <cell r="E22">
            <v>55.791666666666664</v>
          </cell>
          <cell r="F22">
            <v>84</v>
          </cell>
          <cell r="G22">
            <v>25</v>
          </cell>
          <cell r="H22">
            <v>8.64</v>
          </cell>
          <cell r="J22">
            <v>23.759999999999998</v>
          </cell>
          <cell r="K22">
            <v>0</v>
          </cell>
        </row>
        <row r="23">
          <cell r="B23">
            <v>30.558333333333337</v>
          </cell>
          <cell r="C23">
            <v>37.5</v>
          </cell>
          <cell r="D23">
            <v>24.3</v>
          </cell>
          <cell r="E23">
            <v>50.375</v>
          </cell>
          <cell r="F23">
            <v>78</v>
          </cell>
          <cell r="G23">
            <v>21</v>
          </cell>
          <cell r="H23">
            <v>8.64</v>
          </cell>
          <cell r="J23">
            <v>19.8</v>
          </cell>
          <cell r="K23">
            <v>0</v>
          </cell>
        </row>
        <row r="24">
          <cell r="B24">
            <v>29.237500000000008</v>
          </cell>
          <cell r="C24">
            <v>33.799999999999997</v>
          </cell>
          <cell r="D24">
            <v>26.2</v>
          </cell>
          <cell r="E24">
            <v>62.5</v>
          </cell>
          <cell r="F24">
            <v>80</v>
          </cell>
          <cell r="G24">
            <v>40</v>
          </cell>
          <cell r="H24">
            <v>7.2</v>
          </cell>
          <cell r="J24">
            <v>26.64</v>
          </cell>
          <cell r="K24">
            <v>0</v>
          </cell>
        </row>
        <row r="25">
          <cell r="B25">
            <v>26.620833333333334</v>
          </cell>
          <cell r="C25">
            <v>33.299999999999997</v>
          </cell>
          <cell r="D25">
            <v>23.5</v>
          </cell>
          <cell r="E25">
            <v>72.916666666666671</v>
          </cell>
          <cell r="F25">
            <v>92</v>
          </cell>
          <cell r="G25">
            <v>51</v>
          </cell>
          <cell r="H25">
            <v>11.520000000000001</v>
          </cell>
          <cell r="J25">
            <v>41.04</v>
          </cell>
          <cell r="K25">
            <v>0</v>
          </cell>
        </row>
        <row r="26">
          <cell r="B26">
            <v>26.137500000000003</v>
          </cell>
          <cell r="C26">
            <v>31.1</v>
          </cell>
          <cell r="D26">
            <v>22.4</v>
          </cell>
          <cell r="E26">
            <v>77.583333333333329</v>
          </cell>
          <cell r="F26">
            <v>94</v>
          </cell>
          <cell r="G26">
            <v>53</v>
          </cell>
          <cell r="H26">
            <v>7.5600000000000005</v>
          </cell>
          <cell r="J26">
            <v>21.6</v>
          </cell>
          <cell r="K26">
            <v>0</v>
          </cell>
        </row>
        <row r="27">
          <cell r="B27">
            <v>28.441666666666666</v>
          </cell>
          <cell r="C27">
            <v>34.700000000000003</v>
          </cell>
          <cell r="D27">
            <v>23.1</v>
          </cell>
          <cell r="E27">
            <v>60.958333333333336</v>
          </cell>
          <cell r="F27">
            <v>83</v>
          </cell>
          <cell r="G27">
            <v>35</v>
          </cell>
          <cell r="H27">
            <v>6.48</v>
          </cell>
          <cell r="J27">
            <v>20.52</v>
          </cell>
          <cell r="K27">
            <v>0</v>
          </cell>
        </row>
        <row r="28">
          <cell r="B28">
            <v>28.591666666666669</v>
          </cell>
          <cell r="C28">
            <v>35.6</v>
          </cell>
          <cell r="D28">
            <v>21.8</v>
          </cell>
          <cell r="E28">
            <v>48.833333333333336</v>
          </cell>
          <cell r="F28">
            <v>69</v>
          </cell>
          <cell r="G28">
            <v>26</v>
          </cell>
          <cell r="H28">
            <v>7.9200000000000008</v>
          </cell>
          <cell r="J28">
            <v>24.48</v>
          </cell>
          <cell r="K28">
            <v>0</v>
          </cell>
        </row>
        <row r="29">
          <cell r="B29">
            <v>28.491666666666674</v>
          </cell>
          <cell r="C29">
            <v>36.299999999999997</v>
          </cell>
          <cell r="D29">
            <v>21.5</v>
          </cell>
          <cell r="E29">
            <v>43.666666666666664</v>
          </cell>
          <cell r="F29">
            <v>62</v>
          </cell>
          <cell r="G29">
            <v>23</v>
          </cell>
          <cell r="H29">
            <v>6.48</v>
          </cell>
          <cell r="J29">
            <v>26.28</v>
          </cell>
          <cell r="K29">
            <v>0</v>
          </cell>
        </row>
        <row r="30">
          <cell r="B30">
            <v>30.545833333333331</v>
          </cell>
          <cell r="C30">
            <v>37.4</v>
          </cell>
          <cell r="D30">
            <v>24.8</v>
          </cell>
          <cell r="E30">
            <v>44.875</v>
          </cell>
          <cell r="F30">
            <v>72</v>
          </cell>
          <cell r="G30">
            <v>24</v>
          </cell>
          <cell r="H30">
            <v>12.24</v>
          </cell>
          <cell r="J30">
            <v>26.28</v>
          </cell>
          <cell r="K30">
            <v>0</v>
          </cell>
        </row>
        <row r="31">
          <cell r="B31">
            <v>29.974999999999998</v>
          </cell>
          <cell r="C31">
            <v>37.5</v>
          </cell>
          <cell r="D31">
            <v>24.8</v>
          </cell>
          <cell r="E31">
            <v>52.5</v>
          </cell>
          <cell r="F31">
            <v>76</v>
          </cell>
          <cell r="G31">
            <v>30</v>
          </cell>
          <cell r="H31">
            <v>23.400000000000002</v>
          </cell>
          <cell r="J31">
            <v>41.04</v>
          </cell>
          <cell r="K31">
            <v>0</v>
          </cell>
        </row>
        <row r="32">
          <cell r="B32">
            <v>29.241666666666664</v>
          </cell>
          <cell r="C32">
            <v>36.700000000000003</v>
          </cell>
          <cell r="D32">
            <v>25</v>
          </cell>
          <cell r="E32">
            <v>63.833333333333336</v>
          </cell>
          <cell r="F32">
            <v>85</v>
          </cell>
          <cell r="G32">
            <v>32</v>
          </cell>
          <cell r="H32">
            <v>14.4</v>
          </cell>
          <cell r="J32">
            <v>47.88</v>
          </cell>
          <cell r="K32">
            <v>0</v>
          </cell>
        </row>
        <row r="33">
          <cell r="B33">
            <v>24.816666666666666</v>
          </cell>
          <cell r="C33">
            <v>26.7</v>
          </cell>
          <cell r="D33">
            <v>23.1</v>
          </cell>
          <cell r="E33">
            <v>86.166666666666671</v>
          </cell>
          <cell r="F33">
            <v>95</v>
          </cell>
          <cell r="G33">
            <v>75</v>
          </cell>
          <cell r="H33">
            <v>10.8</v>
          </cell>
          <cell r="J33">
            <v>33.480000000000004</v>
          </cell>
          <cell r="K33">
            <v>0</v>
          </cell>
        </row>
        <row r="34">
          <cell r="B34">
            <v>27.979166666666661</v>
          </cell>
          <cell r="C34">
            <v>34.700000000000003</v>
          </cell>
          <cell r="D34">
            <v>23.1</v>
          </cell>
          <cell r="E34">
            <v>71.375</v>
          </cell>
          <cell r="F34">
            <v>91</v>
          </cell>
          <cell r="G34">
            <v>46</v>
          </cell>
          <cell r="H34">
            <v>6.48</v>
          </cell>
          <cell r="J34">
            <v>24.48</v>
          </cell>
          <cell r="K34">
            <v>27.400000000000006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23.266666666666662</v>
          </cell>
          <cell r="C5">
            <v>30.3</v>
          </cell>
          <cell r="D5">
            <v>19.5</v>
          </cell>
          <cell r="E5">
            <v>74.958333333333329</v>
          </cell>
          <cell r="F5">
            <v>99</v>
          </cell>
          <cell r="G5">
            <v>52</v>
          </cell>
          <cell r="H5">
            <v>28.8</v>
          </cell>
          <cell r="J5">
            <v>49.680000000000007</v>
          </cell>
          <cell r="K5">
            <v>18.600000000000001</v>
          </cell>
        </row>
        <row r="6">
          <cell r="B6">
            <v>23.429166666666664</v>
          </cell>
          <cell r="C6">
            <v>29.9</v>
          </cell>
          <cell r="D6">
            <v>20.399999999999999</v>
          </cell>
          <cell r="E6">
            <v>86.958333333333329</v>
          </cell>
          <cell r="F6">
            <v>99</v>
          </cell>
          <cell r="G6">
            <v>56</v>
          </cell>
          <cell r="H6">
            <v>14.4</v>
          </cell>
          <cell r="J6">
            <v>30.96</v>
          </cell>
          <cell r="K6">
            <v>5.6</v>
          </cell>
        </row>
        <row r="7">
          <cell r="B7">
            <v>22.950000000000003</v>
          </cell>
          <cell r="C7">
            <v>27.1</v>
          </cell>
          <cell r="D7">
            <v>20</v>
          </cell>
          <cell r="E7">
            <v>86.958333333333329</v>
          </cell>
          <cell r="F7">
            <v>99</v>
          </cell>
          <cell r="G7">
            <v>60</v>
          </cell>
          <cell r="H7">
            <v>18</v>
          </cell>
          <cell r="J7">
            <v>32.4</v>
          </cell>
          <cell r="K7">
            <v>5.4</v>
          </cell>
        </row>
        <row r="8">
          <cell r="B8">
            <v>24.029166666666669</v>
          </cell>
          <cell r="C8">
            <v>30.3</v>
          </cell>
          <cell r="D8">
            <v>19.7</v>
          </cell>
          <cell r="E8">
            <v>82.333333333333329</v>
          </cell>
          <cell r="F8">
            <v>99</v>
          </cell>
          <cell r="G8">
            <v>53</v>
          </cell>
          <cell r="H8">
            <v>13.68</v>
          </cell>
          <cell r="J8">
            <v>27.720000000000002</v>
          </cell>
          <cell r="K8">
            <v>0</v>
          </cell>
        </row>
        <row r="9">
          <cell r="B9">
            <v>23.908333333333335</v>
          </cell>
          <cell r="C9">
            <v>31.4</v>
          </cell>
          <cell r="D9">
            <v>21.6</v>
          </cell>
          <cell r="E9">
            <v>88.416666666666671</v>
          </cell>
          <cell r="F9">
            <v>99</v>
          </cell>
          <cell r="G9">
            <v>58</v>
          </cell>
          <cell r="H9">
            <v>16.920000000000002</v>
          </cell>
          <cell r="J9">
            <v>34.200000000000003</v>
          </cell>
          <cell r="K9">
            <v>3.8000000000000003</v>
          </cell>
        </row>
        <row r="10">
          <cell r="B10">
            <v>24.091666666666669</v>
          </cell>
          <cell r="C10">
            <v>29.9</v>
          </cell>
          <cell r="D10">
            <v>21.6</v>
          </cell>
          <cell r="E10">
            <v>87.458333333333329</v>
          </cell>
          <cell r="F10">
            <v>98</v>
          </cell>
          <cell r="G10">
            <v>65</v>
          </cell>
          <cell r="H10">
            <v>11.520000000000001</v>
          </cell>
          <cell r="J10">
            <v>23.040000000000003</v>
          </cell>
          <cell r="K10">
            <v>3.6000000000000005</v>
          </cell>
        </row>
        <row r="11">
          <cell r="B11">
            <v>23.420833333333331</v>
          </cell>
          <cell r="C11">
            <v>28.3</v>
          </cell>
          <cell r="D11">
            <v>21</v>
          </cell>
          <cell r="E11">
            <v>86.416666666666671</v>
          </cell>
          <cell r="F11">
            <v>98</v>
          </cell>
          <cell r="G11">
            <v>69</v>
          </cell>
          <cell r="H11">
            <v>19.8</v>
          </cell>
          <cell r="J11">
            <v>55.440000000000005</v>
          </cell>
          <cell r="K11">
            <v>7.2</v>
          </cell>
        </row>
        <row r="12">
          <cell r="B12">
            <v>22.925000000000001</v>
          </cell>
          <cell r="C12">
            <v>28.9</v>
          </cell>
          <cell r="D12">
            <v>18.899999999999999</v>
          </cell>
          <cell r="E12">
            <v>78.25</v>
          </cell>
          <cell r="F12">
            <v>99</v>
          </cell>
          <cell r="G12">
            <v>47</v>
          </cell>
          <cell r="H12">
            <v>14.76</v>
          </cell>
          <cell r="J12">
            <v>32.4</v>
          </cell>
          <cell r="K12">
            <v>0</v>
          </cell>
        </row>
        <row r="13">
          <cell r="B13">
            <v>23.808333333333334</v>
          </cell>
          <cell r="C13">
            <v>30.9</v>
          </cell>
          <cell r="D13">
            <v>17.600000000000001</v>
          </cell>
          <cell r="E13">
            <v>68.166666666666671</v>
          </cell>
          <cell r="F13">
            <v>99</v>
          </cell>
          <cell r="G13">
            <v>35</v>
          </cell>
          <cell r="H13">
            <v>10.08</v>
          </cell>
          <cell r="J13">
            <v>28.8</v>
          </cell>
          <cell r="K13">
            <v>0</v>
          </cell>
        </row>
        <row r="14">
          <cell r="B14">
            <v>25.295833333333331</v>
          </cell>
          <cell r="C14">
            <v>33.1</v>
          </cell>
          <cell r="D14">
            <v>18.899999999999999</v>
          </cell>
          <cell r="E14">
            <v>57.541666666666664</v>
          </cell>
          <cell r="F14">
            <v>76</v>
          </cell>
          <cell r="G14">
            <v>33</v>
          </cell>
          <cell r="H14">
            <v>12.24</v>
          </cell>
          <cell r="J14">
            <v>24.840000000000003</v>
          </cell>
          <cell r="K14">
            <v>0</v>
          </cell>
        </row>
        <row r="15">
          <cell r="B15">
            <v>27.687499999999996</v>
          </cell>
          <cell r="C15">
            <v>34.6</v>
          </cell>
          <cell r="D15">
            <v>21.7</v>
          </cell>
          <cell r="E15">
            <v>56.75</v>
          </cell>
          <cell r="F15">
            <v>83</v>
          </cell>
          <cell r="G15">
            <v>24</v>
          </cell>
          <cell r="H15">
            <v>14.76</v>
          </cell>
          <cell r="J15">
            <v>37.080000000000005</v>
          </cell>
          <cell r="K15">
            <v>0</v>
          </cell>
        </row>
        <row r="16">
          <cell r="B16">
            <v>20.629166666666666</v>
          </cell>
          <cell r="C16">
            <v>29</v>
          </cell>
          <cell r="D16">
            <v>14</v>
          </cell>
          <cell r="E16">
            <v>68.833333333333329</v>
          </cell>
          <cell r="F16">
            <v>98</v>
          </cell>
          <cell r="G16">
            <v>41</v>
          </cell>
          <cell r="H16">
            <v>23.040000000000003</v>
          </cell>
          <cell r="J16">
            <v>43.56</v>
          </cell>
          <cell r="K16">
            <v>2.4000000000000004</v>
          </cell>
        </row>
        <row r="17">
          <cell r="B17">
            <v>19.204166666666669</v>
          </cell>
          <cell r="C17">
            <v>27.3</v>
          </cell>
          <cell r="D17">
            <v>12.7</v>
          </cell>
          <cell r="E17">
            <v>52.541666666666664</v>
          </cell>
          <cell r="F17">
            <v>83</v>
          </cell>
          <cell r="G17">
            <v>23</v>
          </cell>
          <cell r="H17">
            <v>19.8</v>
          </cell>
          <cell r="J17">
            <v>33.840000000000003</v>
          </cell>
          <cell r="K17">
            <v>0</v>
          </cell>
        </row>
        <row r="18">
          <cell r="B18">
            <v>22.624999999999996</v>
          </cell>
          <cell r="C18">
            <v>31.3</v>
          </cell>
          <cell r="D18">
            <v>14.4</v>
          </cell>
          <cell r="E18">
            <v>43.291666666666664</v>
          </cell>
          <cell r="F18">
            <v>66</v>
          </cell>
          <cell r="G18">
            <v>22</v>
          </cell>
          <cell r="H18">
            <v>12.24</v>
          </cell>
          <cell r="J18">
            <v>23.759999999999998</v>
          </cell>
          <cell r="K18">
            <v>0</v>
          </cell>
        </row>
        <row r="19">
          <cell r="B19">
            <v>25.520833333333329</v>
          </cell>
          <cell r="C19">
            <v>33.9</v>
          </cell>
          <cell r="D19">
            <v>18.5</v>
          </cell>
          <cell r="E19">
            <v>50.875</v>
          </cell>
          <cell r="F19">
            <v>69</v>
          </cell>
          <cell r="G19">
            <v>31</v>
          </cell>
          <cell r="H19">
            <v>18</v>
          </cell>
          <cell r="J19">
            <v>34.200000000000003</v>
          </cell>
          <cell r="K19">
            <v>0</v>
          </cell>
        </row>
        <row r="20">
          <cell r="B20">
            <v>27.620833333333334</v>
          </cell>
          <cell r="C20">
            <v>35.5</v>
          </cell>
          <cell r="D20">
            <v>20.399999999999999</v>
          </cell>
          <cell r="E20">
            <v>61.708333333333336</v>
          </cell>
          <cell r="F20">
            <v>91</v>
          </cell>
          <cell r="G20">
            <v>39</v>
          </cell>
          <cell r="H20">
            <v>21.6</v>
          </cell>
          <cell r="J20">
            <v>40.32</v>
          </cell>
          <cell r="K20">
            <v>0</v>
          </cell>
        </row>
        <row r="21">
          <cell r="B21">
            <v>27.599999999999994</v>
          </cell>
          <cell r="C21">
            <v>36</v>
          </cell>
          <cell r="D21">
            <v>21</v>
          </cell>
          <cell r="E21">
            <v>64.208333333333329</v>
          </cell>
          <cell r="F21">
            <v>93</v>
          </cell>
          <cell r="G21">
            <v>30</v>
          </cell>
          <cell r="H21">
            <v>17.28</v>
          </cell>
          <cell r="J21">
            <v>33.480000000000004</v>
          </cell>
          <cell r="K21">
            <v>0</v>
          </cell>
        </row>
        <row r="22">
          <cell r="B22">
            <v>26.841666666666665</v>
          </cell>
          <cell r="C22">
            <v>35.1</v>
          </cell>
          <cell r="D22">
            <v>22.5</v>
          </cell>
          <cell r="E22">
            <v>66.958333333333329</v>
          </cell>
          <cell r="F22">
            <v>87</v>
          </cell>
          <cell r="G22">
            <v>34</v>
          </cell>
          <cell r="H22">
            <v>18.36</v>
          </cell>
          <cell r="J22">
            <v>36</v>
          </cell>
          <cell r="K22">
            <v>0</v>
          </cell>
        </row>
        <row r="23">
          <cell r="B23">
            <v>25.887499999999999</v>
          </cell>
          <cell r="C23">
            <v>35.299999999999997</v>
          </cell>
          <cell r="D23">
            <v>20.8</v>
          </cell>
          <cell r="E23">
            <v>70.75</v>
          </cell>
          <cell r="F23">
            <v>94</v>
          </cell>
          <cell r="G23">
            <v>33</v>
          </cell>
          <cell r="H23">
            <v>18.36</v>
          </cell>
          <cell r="J23">
            <v>41.4</v>
          </cell>
          <cell r="K23">
            <v>0</v>
          </cell>
        </row>
        <row r="24">
          <cell r="B24">
            <v>26.475000000000005</v>
          </cell>
          <cell r="C24">
            <v>35</v>
          </cell>
          <cell r="D24">
            <v>20.9</v>
          </cell>
          <cell r="E24">
            <v>70.958333333333329</v>
          </cell>
          <cell r="F24">
            <v>97</v>
          </cell>
          <cell r="G24">
            <v>42</v>
          </cell>
          <cell r="H24">
            <v>15.48</v>
          </cell>
          <cell r="J24">
            <v>35.64</v>
          </cell>
          <cell r="K24">
            <v>6.2</v>
          </cell>
        </row>
        <row r="25">
          <cell r="B25">
            <v>24.974999999999998</v>
          </cell>
          <cell r="C25">
            <v>33.5</v>
          </cell>
          <cell r="D25">
            <v>20.8</v>
          </cell>
          <cell r="E25">
            <v>83.416666666666671</v>
          </cell>
          <cell r="F25">
            <v>98</v>
          </cell>
          <cell r="G25">
            <v>48</v>
          </cell>
          <cell r="H25">
            <v>19.440000000000001</v>
          </cell>
          <cell r="J25">
            <v>45</v>
          </cell>
          <cell r="K25">
            <v>10.6</v>
          </cell>
        </row>
        <row r="26">
          <cell r="B26">
            <v>24.620833333333337</v>
          </cell>
          <cell r="C26">
            <v>31.2</v>
          </cell>
          <cell r="D26">
            <v>21.6</v>
          </cell>
          <cell r="E26">
            <v>87</v>
          </cell>
          <cell r="F26">
            <v>99</v>
          </cell>
          <cell r="G26">
            <v>59</v>
          </cell>
          <cell r="H26">
            <v>14.76</v>
          </cell>
          <cell r="J26">
            <v>24.840000000000003</v>
          </cell>
          <cell r="K26">
            <v>0</v>
          </cell>
        </row>
        <row r="27">
          <cell r="B27">
            <v>26.500000000000004</v>
          </cell>
          <cell r="C27">
            <v>33</v>
          </cell>
          <cell r="D27">
            <v>21.8</v>
          </cell>
          <cell r="E27">
            <v>76.666666666666671</v>
          </cell>
          <cell r="F27">
            <v>95</v>
          </cell>
          <cell r="G27">
            <v>45</v>
          </cell>
          <cell r="H27">
            <v>19.8</v>
          </cell>
          <cell r="J27">
            <v>42.480000000000004</v>
          </cell>
          <cell r="K27">
            <v>0</v>
          </cell>
        </row>
        <row r="28">
          <cell r="B28">
            <v>27.012500000000003</v>
          </cell>
          <cell r="C28">
            <v>33.4</v>
          </cell>
          <cell r="D28">
            <v>20.6</v>
          </cell>
          <cell r="E28">
            <v>63.125</v>
          </cell>
          <cell r="F28">
            <v>95</v>
          </cell>
          <cell r="G28">
            <v>36</v>
          </cell>
          <cell r="H28">
            <v>23.040000000000003</v>
          </cell>
          <cell r="J28">
            <v>40.32</v>
          </cell>
          <cell r="K28">
            <v>0</v>
          </cell>
        </row>
        <row r="29">
          <cell r="B29">
            <v>25.879166666666674</v>
          </cell>
          <cell r="C29">
            <v>31.4</v>
          </cell>
          <cell r="D29">
            <v>20.5</v>
          </cell>
          <cell r="E29">
            <v>58.25</v>
          </cell>
          <cell r="F29">
            <v>74</v>
          </cell>
          <cell r="G29">
            <v>41</v>
          </cell>
          <cell r="H29">
            <v>19.8</v>
          </cell>
          <cell r="J29">
            <v>42.84</v>
          </cell>
          <cell r="K29">
            <v>0</v>
          </cell>
        </row>
        <row r="30">
          <cell r="B30">
            <v>28.549999999999997</v>
          </cell>
          <cell r="C30">
            <v>37.9</v>
          </cell>
          <cell r="D30">
            <v>21.3</v>
          </cell>
          <cell r="E30">
            <v>54.111111111111114</v>
          </cell>
          <cell r="F30">
            <v>68</v>
          </cell>
          <cell r="G30">
            <v>27</v>
          </cell>
          <cell r="H30">
            <v>18.36</v>
          </cell>
          <cell r="J30">
            <v>36.36</v>
          </cell>
          <cell r="K30">
            <v>0</v>
          </cell>
        </row>
        <row r="31">
          <cell r="B31">
            <v>30.17916666666666</v>
          </cell>
          <cell r="C31">
            <v>35.4</v>
          </cell>
          <cell r="D31">
            <v>26.2</v>
          </cell>
          <cell r="E31">
            <v>55.166666666666664</v>
          </cell>
          <cell r="F31">
            <v>71</v>
          </cell>
          <cell r="G31">
            <v>40</v>
          </cell>
          <cell r="H31">
            <v>16.920000000000002</v>
          </cell>
          <cell r="J31">
            <v>40.680000000000007</v>
          </cell>
          <cell r="K31">
            <v>0</v>
          </cell>
        </row>
        <row r="32">
          <cell r="B32">
            <v>28.479166666666668</v>
          </cell>
          <cell r="C32">
            <v>34.1</v>
          </cell>
          <cell r="D32">
            <v>21.9</v>
          </cell>
          <cell r="E32">
            <v>65.625</v>
          </cell>
          <cell r="F32">
            <v>97</v>
          </cell>
          <cell r="G32">
            <v>44</v>
          </cell>
          <cell r="H32">
            <v>28.8</v>
          </cell>
          <cell r="J32">
            <v>51.480000000000004</v>
          </cell>
          <cell r="K32">
            <v>3.5999999999999996</v>
          </cell>
        </row>
        <row r="33">
          <cell r="B33">
            <v>26.483333333333345</v>
          </cell>
          <cell r="C33">
            <v>34.1</v>
          </cell>
          <cell r="D33">
            <v>21</v>
          </cell>
          <cell r="E33">
            <v>77.375</v>
          </cell>
          <cell r="F33">
            <v>99</v>
          </cell>
          <cell r="G33">
            <v>44</v>
          </cell>
          <cell r="H33">
            <v>17.64</v>
          </cell>
          <cell r="J33">
            <v>37.440000000000005</v>
          </cell>
          <cell r="K33">
            <v>5.4</v>
          </cell>
        </row>
        <row r="34">
          <cell r="B34">
            <v>25.066666666666666</v>
          </cell>
          <cell r="C34">
            <v>31.6</v>
          </cell>
          <cell r="D34">
            <v>20.399999999999999</v>
          </cell>
          <cell r="E34">
            <v>81.541666666666671</v>
          </cell>
          <cell r="F34">
            <v>99</v>
          </cell>
          <cell r="G34">
            <v>55</v>
          </cell>
          <cell r="H34">
            <v>18</v>
          </cell>
          <cell r="J34">
            <v>39.6</v>
          </cell>
          <cell r="K34">
            <v>1.4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23.849999999999998</v>
          </cell>
          <cell r="C5">
            <v>32</v>
          </cell>
          <cell r="D5">
            <v>20.9</v>
          </cell>
          <cell r="E5">
            <v>81.166666666666671</v>
          </cell>
          <cell r="F5">
            <v>98</v>
          </cell>
          <cell r="G5">
            <v>50</v>
          </cell>
          <cell r="H5">
            <v>20.88</v>
          </cell>
          <cell r="J5">
            <v>41.76</v>
          </cell>
          <cell r="K5">
            <v>2.8</v>
          </cell>
        </row>
        <row r="6">
          <cell r="B6">
            <v>22.658333333333335</v>
          </cell>
          <cell r="C6">
            <v>26.2</v>
          </cell>
          <cell r="D6">
            <v>20.3</v>
          </cell>
          <cell r="E6">
            <v>93.791666666666671</v>
          </cell>
          <cell r="F6">
            <v>100</v>
          </cell>
          <cell r="G6">
            <v>76</v>
          </cell>
          <cell r="H6">
            <v>21.6</v>
          </cell>
          <cell r="J6">
            <v>37.440000000000005</v>
          </cell>
          <cell r="K6">
            <v>12</v>
          </cell>
        </row>
        <row r="7">
          <cell r="B7">
            <v>22.895833333333329</v>
          </cell>
          <cell r="C7">
            <v>25.4</v>
          </cell>
          <cell r="D7">
            <v>21.5</v>
          </cell>
          <cell r="E7">
            <v>93.458333333333329</v>
          </cell>
          <cell r="F7">
            <v>100</v>
          </cell>
          <cell r="G7">
            <v>79</v>
          </cell>
          <cell r="H7">
            <v>13.32</v>
          </cell>
          <cell r="J7">
            <v>26.28</v>
          </cell>
          <cell r="K7">
            <v>6.2</v>
          </cell>
        </row>
        <row r="8">
          <cell r="B8">
            <v>24.775000000000006</v>
          </cell>
          <cell r="C8">
            <v>31</v>
          </cell>
          <cell r="D8">
            <v>19.5</v>
          </cell>
          <cell r="E8">
            <v>81.375</v>
          </cell>
          <cell r="F8">
            <v>100</v>
          </cell>
          <cell r="G8">
            <v>54</v>
          </cell>
          <cell r="H8">
            <v>20.52</v>
          </cell>
          <cell r="J8">
            <v>37.440000000000005</v>
          </cell>
          <cell r="K8">
            <v>0.4</v>
          </cell>
        </row>
        <row r="9">
          <cell r="B9">
            <v>25.483333333333338</v>
          </cell>
          <cell r="C9">
            <v>31.5</v>
          </cell>
          <cell r="D9">
            <v>21.4</v>
          </cell>
          <cell r="E9">
            <v>80.208333333333329</v>
          </cell>
          <cell r="F9">
            <v>100</v>
          </cell>
          <cell r="G9">
            <v>50</v>
          </cell>
          <cell r="H9">
            <v>17.64</v>
          </cell>
          <cell r="J9">
            <v>32.4</v>
          </cell>
          <cell r="K9">
            <v>0</v>
          </cell>
        </row>
        <row r="10">
          <cell r="B10">
            <v>24.337499999999995</v>
          </cell>
          <cell r="C10">
            <v>29.8</v>
          </cell>
          <cell r="D10">
            <v>21</v>
          </cell>
          <cell r="E10">
            <v>86.666666666666671</v>
          </cell>
          <cell r="F10">
            <v>100</v>
          </cell>
          <cell r="G10">
            <v>59</v>
          </cell>
          <cell r="H10">
            <v>20.52</v>
          </cell>
          <cell r="J10">
            <v>36</v>
          </cell>
          <cell r="K10">
            <v>0</v>
          </cell>
        </row>
        <row r="11">
          <cell r="B11">
            <v>23.195833333333329</v>
          </cell>
          <cell r="C11">
            <v>27.3</v>
          </cell>
          <cell r="D11">
            <v>20.6</v>
          </cell>
          <cell r="E11">
            <v>92.958333333333329</v>
          </cell>
          <cell r="F11">
            <v>100</v>
          </cell>
          <cell r="G11">
            <v>77</v>
          </cell>
          <cell r="H11">
            <v>16.2</v>
          </cell>
          <cell r="J11">
            <v>36</v>
          </cell>
          <cell r="K11">
            <v>26.000000000000004</v>
          </cell>
        </row>
        <row r="12">
          <cell r="B12">
            <v>23.304166666666664</v>
          </cell>
          <cell r="C12">
            <v>28.6</v>
          </cell>
          <cell r="D12">
            <v>20.3</v>
          </cell>
          <cell r="E12">
            <v>86.208333333333329</v>
          </cell>
          <cell r="F12">
            <v>100</v>
          </cell>
          <cell r="G12">
            <v>52</v>
          </cell>
          <cell r="H12">
            <v>14.04</v>
          </cell>
          <cell r="J12">
            <v>30.6</v>
          </cell>
          <cell r="K12">
            <v>11.6</v>
          </cell>
        </row>
        <row r="13">
          <cell r="B13">
            <v>25.204347826086959</v>
          </cell>
          <cell r="C13">
            <v>31.7</v>
          </cell>
          <cell r="D13">
            <v>18.7</v>
          </cell>
          <cell r="E13">
            <v>68.826086956521735</v>
          </cell>
          <cell r="F13">
            <v>98</v>
          </cell>
          <cell r="G13">
            <v>38</v>
          </cell>
          <cell r="H13">
            <v>19.079999999999998</v>
          </cell>
          <cell r="J13">
            <v>27.36</v>
          </cell>
          <cell r="K13">
            <v>0</v>
          </cell>
        </row>
        <row r="14">
          <cell r="B14">
            <v>26.512500000000003</v>
          </cell>
          <cell r="C14">
            <v>34.4</v>
          </cell>
          <cell r="D14">
            <v>18.7</v>
          </cell>
          <cell r="E14">
            <v>65.083333333333329</v>
          </cell>
          <cell r="F14">
            <v>95</v>
          </cell>
          <cell r="G14">
            <v>34</v>
          </cell>
          <cell r="H14">
            <v>20.88</v>
          </cell>
          <cell r="J14">
            <v>32.4</v>
          </cell>
          <cell r="K14">
            <v>0</v>
          </cell>
        </row>
        <row r="15">
          <cell r="B15">
            <v>27.320833333333336</v>
          </cell>
          <cell r="C15">
            <v>35.4</v>
          </cell>
          <cell r="D15">
            <v>21.1</v>
          </cell>
          <cell r="E15">
            <v>65.625</v>
          </cell>
          <cell r="F15">
            <v>91</v>
          </cell>
          <cell r="G15">
            <v>37</v>
          </cell>
          <cell r="H15">
            <v>19.8</v>
          </cell>
          <cell r="J15">
            <v>35.28</v>
          </cell>
          <cell r="K15">
            <v>0</v>
          </cell>
        </row>
        <row r="16">
          <cell r="B16">
            <v>23.679166666666671</v>
          </cell>
          <cell r="C16">
            <v>27.7</v>
          </cell>
          <cell r="D16">
            <v>20.7</v>
          </cell>
          <cell r="E16">
            <v>85.041666666666671</v>
          </cell>
          <cell r="F16">
            <v>100</v>
          </cell>
          <cell r="G16">
            <v>67</v>
          </cell>
          <cell r="H16">
            <v>17.28</v>
          </cell>
          <cell r="J16">
            <v>30.6</v>
          </cell>
          <cell r="K16">
            <v>16.2</v>
          </cell>
        </row>
        <row r="17">
          <cell r="B17">
            <v>20.508695652173916</v>
          </cell>
          <cell r="C17">
            <v>27.8</v>
          </cell>
          <cell r="D17">
            <v>15.3</v>
          </cell>
          <cell r="E17">
            <v>72.304347826086953</v>
          </cell>
          <cell r="F17">
            <v>97</v>
          </cell>
          <cell r="G17">
            <v>50</v>
          </cell>
          <cell r="H17">
            <v>27.36</v>
          </cell>
          <cell r="J17">
            <v>40.680000000000007</v>
          </cell>
          <cell r="K17">
            <v>0.2</v>
          </cell>
        </row>
        <row r="18">
          <cell r="B18">
            <v>23.237500000000001</v>
          </cell>
          <cell r="C18">
            <v>31.4</v>
          </cell>
          <cell r="D18">
            <v>16</v>
          </cell>
          <cell r="E18">
            <v>64.541666666666671</v>
          </cell>
          <cell r="F18">
            <v>94</v>
          </cell>
          <cell r="G18">
            <v>38</v>
          </cell>
          <cell r="H18">
            <v>21.240000000000002</v>
          </cell>
          <cell r="J18">
            <v>31.680000000000003</v>
          </cell>
          <cell r="K18">
            <v>0</v>
          </cell>
        </row>
        <row r="19">
          <cell r="B19">
            <v>24.654166666666669</v>
          </cell>
          <cell r="C19">
            <v>33.9</v>
          </cell>
          <cell r="D19">
            <v>19.7</v>
          </cell>
          <cell r="E19">
            <v>78.541666666666671</v>
          </cell>
          <cell r="F19">
            <v>100</v>
          </cell>
          <cell r="G19">
            <v>46</v>
          </cell>
          <cell r="H19">
            <v>20.88</v>
          </cell>
          <cell r="J19">
            <v>47.88</v>
          </cell>
          <cell r="K19">
            <v>22.999999999999996</v>
          </cell>
        </row>
        <row r="20">
          <cell r="B20">
            <v>25.662499999999998</v>
          </cell>
          <cell r="C20">
            <v>31.8</v>
          </cell>
          <cell r="D20">
            <v>21.2</v>
          </cell>
          <cell r="E20">
            <v>77.625</v>
          </cell>
          <cell r="F20">
            <v>100</v>
          </cell>
          <cell r="G20">
            <v>48</v>
          </cell>
          <cell r="H20">
            <v>24.12</v>
          </cell>
          <cell r="J20">
            <v>38.159999999999997</v>
          </cell>
          <cell r="K20">
            <v>5.4</v>
          </cell>
        </row>
        <row r="21">
          <cell r="B21">
            <v>26.604166666666661</v>
          </cell>
          <cell r="C21">
            <v>31.9</v>
          </cell>
          <cell r="D21">
            <v>22.7</v>
          </cell>
          <cell r="E21">
            <v>74</v>
          </cell>
          <cell r="F21">
            <v>94</v>
          </cell>
          <cell r="G21">
            <v>52</v>
          </cell>
          <cell r="H21">
            <v>18.720000000000002</v>
          </cell>
          <cell r="J21">
            <v>33.119999999999997</v>
          </cell>
          <cell r="K21">
            <v>0</v>
          </cell>
        </row>
        <row r="22">
          <cell r="B22">
            <v>25.079166666666666</v>
          </cell>
          <cell r="C22">
            <v>32</v>
          </cell>
          <cell r="D22">
            <v>21.7</v>
          </cell>
          <cell r="E22">
            <v>84.291666666666671</v>
          </cell>
          <cell r="F22">
            <v>99</v>
          </cell>
          <cell r="G22">
            <v>51</v>
          </cell>
          <cell r="H22">
            <v>11.16</v>
          </cell>
          <cell r="J22">
            <v>41.76</v>
          </cell>
          <cell r="K22">
            <v>10.6</v>
          </cell>
        </row>
        <row r="23">
          <cell r="B23">
            <v>24.379166666666666</v>
          </cell>
          <cell r="C23">
            <v>30.4</v>
          </cell>
          <cell r="D23">
            <v>21.2</v>
          </cell>
          <cell r="E23">
            <v>88.875</v>
          </cell>
          <cell r="F23">
            <v>100</v>
          </cell>
          <cell r="G23">
            <v>59</v>
          </cell>
          <cell r="H23">
            <v>15.48</v>
          </cell>
          <cell r="J23">
            <v>28.8</v>
          </cell>
          <cell r="K23">
            <v>2.6000000000000005</v>
          </cell>
        </row>
        <row r="24">
          <cell r="B24">
            <v>25.695833333333336</v>
          </cell>
          <cell r="C24">
            <v>33.700000000000003</v>
          </cell>
          <cell r="D24">
            <v>21.6</v>
          </cell>
          <cell r="E24">
            <v>83.791666666666671</v>
          </cell>
          <cell r="F24">
            <v>100</v>
          </cell>
          <cell r="G24">
            <v>41</v>
          </cell>
          <cell r="H24">
            <v>24.12</v>
          </cell>
          <cell r="J24">
            <v>52.56</v>
          </cell>
          <cell r="K24">
            <v>0</v>
          </cell>
        </row>
        <row r="25">
          <cell r="B25">
            <v>24.179166666666664</v>
          </cell>
          <cell r="C25">
            <v>29.7</v>
          </cell>
          <cell r="D25">
            <v>22.2</v>
          </cell>
          <cell r="E25">
            <v>91.708333333333329</v>
          </cell>
          <cell r="F25">
            <v>100</v>
          </cell>
          <cell r="G25">
            <v>69</v>
          </cell>
          <cell r="H25">
            <v>15.120000000000001</v>
          </cell>
          <cell r="J25">
            <v>25.2</v>
          </cell>
          <cell r="K25">
            <v>0.4</v>
          </cell>
        </row>
        <row r="26">
          <cell r="B26">
            <v>25.858333333333334</v>
          </cell>
          <cell r="C26">
            <v>32.200000000000003</v>
          </cell>
          <cell r="D26">
            <v>22.4</v>
          </cell>
          <cell r="E26">
            <v>82.75</v>
          </cell>
          <cell r="F26">
            <v>100</v>
          </cell>
          <cell r="G26">
            <v>54</v>
          </cell>
          <cell r="H26">
            <v>18.720000000000002</v>
          </cell>
          <cell r="J26">
            <v>31.319999999999997</v>
          </cell>
          <cell r="K26">
            <v>0</v>
          </cell>
        </row>
        <row r="27">
          <cell r="B27">
            <v>26.279166666666658</v>
          </cell>
          <cell r="C27">
            <v>33.799999999999997</v>
          </cell>
          <cell r="D27">
            <v>20.6</v>
          </cell>
          <cell r="E27">
            <v>78.25</v>
          </cell>
          <cell r="F27">
            <v>100</v>
          </cell>
          <cell r="G27">
            <v>42</v>
          </cell>
          <cell r="H27">
            <v>16.2</v>
          </cell>
          <cell r="J27">
            <v>28.8</v>
          </cell>
          <cell r="K27">
            <v>0.4</v>
          </cell>
        </row>
        <row r="28">
          <cell r="B28">
            <v>26.366666666666671</v>
          </cell>
          <cell r="C28">
            <v>33.799999999999997</v>
          </cell>
          <cell r="D28">
            <v>20</v>
          </cell>
          <cell r="E28">
            <v>69.541666666666671</v>
          </cell>
          <cell r="F28">
            <v>100</v>
          </cell>
          <cell r="G28">
            <v>29</v>
          </cell>
          <cell r="H28">
            <v>21.6</v>
          </cell>
          <cell r="J28">
            <v>36.36</v>
          </cell>
          <cell r="K28">
            <v>0</v>
          </cell>
        </row>
        <row r="29">
          <cell r="B29">
            <v>26.125</v>
          </cell>
          <cell r="C29">
            <v>34.799999999999997</v>
          </cell>
          <cell r="D29">
            <v>19.2</v>
          </cell>
          <cell r="E29">
            <v>62.291666666666664</v>
          </cell>
          <cell r="F29">
            <v>91</v>
          </cell>
          <cell r="G29">
            <v>30</v>
          </cell>
          <cell r="H29">
            <v>23.040000000000003</v>
          </cell>
          <cell r="J29">
            <v>39.24</v>
          </cell>
          <cell r="K29">
            <v>0</v>
          </cell>
        </row>
        <row r="30">
          <cell r="B30">
            <v>26.80869565217391</v>
          </cell>
          <cell r="C30">
            <v>34.799999999999997</v>
          </cell>
          <cell r="D30">
            <v>21.3</v>
          </cell>
          <cell r="E30">
            <v>66.956521739130437</v>
          </cell>
          <cell r="F30">
            <v>84</v>
          </cell>
          <cell r="G30">
            <v>33</v>
          </cell>
          <cell r="H30">
            <v>23.400000000000002</v>
          </cell>
          <cell r="J30">
            <v>39.6</v>
          </cell>
          <cell r="K30">
            <v>0</v>
          </cell>
        </row>
        <row r="31">
          <cell r="B31">
            <v>26.604166666666671</v>
          </cell>
          <cell r="C31">
            <v>32.799999999999997</v>
          </cell>
          <cell r="D31">
            <v>22</v>
          </cell>
          <cell r="E31">
            <v>76.958333333333329</v>
          </cell>
          <cell r="F31">
            <v>99</v>
          </cell>
          <cell r="G31">
            <v>52</v>
          </cell>
          <cell r="H31">
            <v>16.920000000000002</v>
          </cell>
          <cell r="J31">
            <v>53.64</v>
          </cell>
          <cell r="K31">
            <v>23.599999999999998</v>
          </cell>
        </row>
        <row r="32">
          <cell r="B32">
            <v>26.987499999999994</v>
          </cell>
          <cell r="C32">
            <v>32.700000000000003</v>
          </cell>
          <cell r="D32">
            <v>22.8</v>
          </cell>
          <cell r="E32">
            <v>77.5</v>
          </cell>
          <cell r="F32">
            <v>99</v>
          </cell>
          <cell r="G32">
            <v>50</v>
          </cell>
          <cell r="H32">
            <v>24.48</v>
          </cell>
          <cell r="J32">
            <v>44.28</v>
          </cell>
          <cell r="K32">
            <v>0</v>
          </cell>
        </row>
        <row r="33">
          <cell r="B33">
            <v>27.704166666666666</v>
          </cell>
          <cell r="C33">
            <v>33.299999999999997</v>
          </cell>
          <cell r="D33">
            <v>23.4</v>
          </cell>
          <cell r="E33">
            <v>74.083333333333329</v>
          </cell>
          <cell r="F33">
            <v>96</v>
          </cell>
          <cell r="G33">
            <v>49</v>
          </cell>
          <cell r="H33">
            <v>21.96</v>
          </cell>
          <cell r="J33">
            <v>39.96</v>
          </cell>
          <cell r="K33">
            <v>0</v>
          </cell>
        </row>
        <row r="34">
          <cell r="B34">
            <v>25.083333333333332</v>
          </cell>
          <cell r="C34">
            <v>31.7</v>
          </cell>
          <cell r="D34">
            <v>20.2</v>
          </cell>
          <cell r="E34">
            <v>79.75</v>
          </cell>
          <cell r="F34">
            <v>100</v>
          </cell>
          <cell r="G34">
            <v>55</v>
          </cell>
          <cell r="H34">
            <v>47.88</v>
          </cell>
          <cell r="J34">
            <v>79.56</v>
          </cell>
          <cell r="K34">
            <v>16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25.229166666666671</v>
          </cell>
          <cell r="C5">
            <v>32.1</v>
          </cell>
          <cell r="D5">
            <v>21.2</v>
          </cell>
          <cell r="E5">
            <v>63.260869565217391</v>
          </cell>
          <cell r="F5">
            <v>100</v>
          </cell>
          <cell r="G5">
            <v>44</v>
          </cell>
          <cell r="H5">
            <v>24.48</v>
          </cell>
          <cell r="J5">
            <v>60.839999999999996</v>
          </cell>
          <cell r="K5">
            <v>0.2</v>
          </cell>
        </row>
        <row r="6">
          <cell r="B6">
            <v>23.774999999999995</v>
          </cell>
          <cell r="C6">
            <v>29.5</v>
          </cell>
          <cell r="D6">
            <v>20.6</v>
          </cell>
          <cell r="E6">
            <v>82.230769230769226</v>
          </cell>
          <cell r="F6">
            <v>100</v>
          </cell>
          <cell r="G6">
            <v>58</v>
          </cell>
          <cell r="H6">
            <v>20.16</v>
          </cell>
          <cell r="J6">
            <v>49.680000000000007</v>
          </cell>
          <cell r="K6">
            <v>17.399999999999999</v>
          </cell>
        </row>
        <row r="7">
          <cell r="B7">
            <v>24.095833333333335</v>
          </cell>
          <cell r="C7">
            <v>30.1</v>
          </cell>
          <cell r="D7">
            <v>20</v>
          </cell>
          <cell r="E7">
            <v>75.099999999999994</v>
          </cell>
          <cell r="F7">
            <v>100</v>
          </cell>
          <cell r="G7">
            <v>51</v>
          </cell>
          <cell r="H7">
            <v>18</v>
          </cell>
          <cell r="J7">
            <v>41.04</v>
          </cell>
          <cell r="K7">
            <v>66.2</v>
          </cell>
        </row>
        <row r="8">
          <cell r="B8">
            <v>24.929166666666671</v>
          </cell>
          <cell r="C8">
            <v>29.9</v>
          </cell>
          <cell r="D8">
            <v>22.1</v>
          </cell>
          <cell r="E8">
            <v>78.666666666666671</v>
          </cell>
          <cell r="F8">
            <v>100</v>
          </cell>
          <cell r="G8">
            <v>62</v>
          </cell>
          <cell r="H8">
            <v>15.48</v>
          </cell>
          <cell r="J8">
            <v>38.880000000000003</v>
          </cell>
          <cell r="K8">
            <v>5.2</v>
          </cell>
        </row>
        <row r="9">
          <cell r="B9">
            <v>25.574999999999999</v>
          </cell>
          <cell r="C9">
            <v>31</v>
          </cell>
          <cell r="D9">
            <v>22.2</v>
          </cell>
          <cell r="E9">
            <v>70.333333333333329</v>
          </cell>
          <cell r="F9">
            <v>100</v>
          </cell>
          <cell r="G9">
            <v>51</v>
          </cell>
          <cell r="H9">
            <v>14.76</v>
          </cell>
          <cell r="J9">
            <v>28.44</v>
          </cell>
          <cell r="K9">
            <v>0</v>
          </cell>
        </row>
        <row r="10">
          <cell r="B10">
            <v>25.237500000000001</v>
          </cell>
          <cell r="C10">
            <v>32.1</v>
          </cell>
          <cell r="D10">
            <v>22.2</v>
          </cell>
          <cell r="E10">
            <v>75</v>
          </cell>
          <cell r="F10">
            <v>100</v>
          </cell>
          <cell r="G10">
            <v>49</v>
          </cell>
          <cell r="H10">
            <v>17.64</v>
          </cell>
          <cell r="J10">
            <v>45</v>
          </cell>
          <cell r="K10">
            <v>26.8</v>
          </cell>
        </row>
        <row r="11">
          <cell r="B11">
            <v>24.570833333333336</v>
          </cell>
          <cell r="C11">
            <v>29.7</v>
          </cell>
          <cell r="D11">
            <v>22.4</v>
          </cell>
          <cell r="E11">
            <v>73.142857142857139</v>
          </cell>
          <cell r="F11">
            <v>100</v>
          </cell>
          <cell r="G11">
            <v>63</v>
          </cell>
          <cell r="H11">
            <v>17.64</v>
          </cell>
          <cell r="J11">
            <v>37.800000000000004</v>
          </cell>
          <cell r="K11">
            <v>2</v>
          </cell>
        </row>
        <row r="12">
          <cell r="B12">
            <v>24.795833333333331</v>
          </cell>
          <cell r="C12">
            <v>30.2</v>
          </cell>
          <cell r="D12">
            <v>21.7</v>
          </cell>
          <cell r="E12">
            <v>64.818181818181813</v>
          </cell>
          <cell r="F12">
            <v>100</v>
          </cell>
          <cell r="G12">
            <v>51</v>
          </cell>
          <cell r="H12">
            <v>15.48</v>
          </cell>
          <cell r="J12">
            <v>29.16</v>
          </cell>
          <cell r="K12">
            <v>0.2</v>
          </cell>
        </row>
        <row r="13">
          <cell r="B13">
            <v>25.883333333333336</v>
          </cell>
          <cell r="C13">
            <v>31.6</v>
          </cell>
          <cell r="D13">
            <v>21.2</v>
          </cell>
          <cell r="E13">
            <v>64.647058823529406</v>
          </cell>
          <cell r="F13">
            <v>100</v>
          </cell>
          <cell r="G13">
            <v>45</v>
          </cell>
          <cell r="H13">
            <v>12.24</v>
          </cell>
          <cell r="J13">
            <v>23.400000000000002</v>
          </cell>
          <cell r="K13">
            <v>0</v>
          </cell>
        </row>
        <row r="14">
          <cell r="B14">
            <v>26.250000000000004</v>
          </cell>
          <cell r="C14">
            <v>31.3</v>
          </cell>
          <cell r="D14">
            <v>21.8</v>
          </cell>
          <cell r="E14">
            <v>65.260869565217391</v>
          </cell>
          <cell r="F14">
            <v>100</v>
          </cell>
          <cell r="G14">
            <v>44</v>
          </cell>
          <cell r="H14">
            <v>23.759999999999998</v>
          </cell>
          <cell r="J14">
            <v>38.159999999999997</v>
          </cell>
          <cell r="K14">
            <v>0</v>
          </cell>
        </row>
        <row r="15">
          <cell r="B15">
            <v>27.320833333333329</v>
          </cell>
          <cell r="C15">
            <v>34</v>
          </cell>
          <cell r="D15">
            <v>22</v>
          </cell>
          <cell r="E15">
            <v>59.291666666666664</v>
          </cell>
          <cell r="F15">
            <v>79</v>
          </cell>
          <cell r="G15">
            <v>34</v>
          </cell>
          <cell r="H15">
            <v>19.079999999999998</v>
          </cell>
          <cell r="J15">
            <v>31.319999999999997</v>
          </cell>
          <cell r="K15">
            <v>0</v>
          </cell>
        </row>
        <row r="16">
          <cell r="B16">
            <v>26.175000000000001</v>
          </cell>
          <cell r="C16">
            <v>33.6</v>
          </cell>
          <cell r="D16">
            <v>19.899999999999999</v>
          </cell>
          <cell r="E16">
            <v>57.388888888888886</v>
          </cell>
          <cell r="F16">
            <v>100</v>
          </cell>
          <cell r="G16">
            <v>40</v>
          </cell>
          <cell r="H16">
            <v>32.4</v>
          </cell>
          <cell r="J16">
            <v>77.400000000000006</v>
          </cell>
          <cell r="K16">
            <v>43.2</v>
          </cell>
        </row>
        <row r="17">
          <cell r="B17">
            <v>22.283333333333331</v>
          </cell>
          <cell r="C17">
            <v>29.8</v>
          </cell>
          <cell r="D17">
            <v>16.7</v>
          </cell>
          <cell r="E17">
            <v>57.5</v>
          </cell>
          <cell r="F17">
            <v>100</v>
          </cell>
          <cell r="G17">
            <v>32</v>
          </cell>
          <cell r="H17">
            <v>21.6</v>
          </cell>
          <cell r="J17">
            <v>40.32</v>
          </cell>
          <cell r="K17">
            <v>1.5999999999999999</v>
          </cell>
        </row>
        <row r="18">
          <cell r="B18">
            <v>24.224999999999998</v>
          </cell>
          <cell r="C18">
            <v>30.6</v>
          </cell>
          <cell r="D18">
            <v>18.899999999999999</v>
          </cell>
          <cell r="E18">
            <v>60.041666666666664</v>
          </cell>
          <cell r="F18">
            <v>99</v>
          </cell>
          <cell r="G18">
            <v>42</v>
          </cell>
          <cell r="H18">
            <v>20.52</v>
          </cell>
          <cell r="J18">
            <v>33.480000000000004</v>
          </cell>
          <cell r="K18">
            <v>0</v>
          </cell>
        </row>
        <row r="19">
          <cell r="B19">
            <v>25.8</v>
          </cell>
          <cell r="C19">
            <v>31.9</v>
          </cell>
          <cell r="D19">
            <v>20.2</v>
          </cell>
          <cell r="E19">
            <v>64.083333333333329</v>
          </cell>
          <cell r="F19">
            <v>78</v>
          </cell>
          <cell r="G19">
            <v>44</v>
          </cell>
          <cell r="H19">
            <v>22.32</v>
          </cell>
          <cell r="J19">
            <v>35.64</v>
          </cell>
          <cell r="K19">
            <v>0</v>
          </cell>
        </row>
        <row r="20">
          <cell r="B20">
            <v>26.983333333333334</v>
          </cell>
          <cell r="C20">
            <v>32.200000000000003</v>
          </cell>
          <cell r="D20">
            <v>22.7</v>
          </cell>
          <cell r="E20">
            <v>68.5</v>
          </cell>
          <cell r="F20">
            <v>100</v>
          </cell>
          <cell r="G20">
            <v>50</v>
          </cell>
          <cell r="H20">
            <v>17.28</v>
          </cell>
          <cell r="J20">
            <v>34.200000000000003</v>
          </cell>
          <cell r="K20">
            <v>0</v>
          </cell>
        </row>
        <row r="21">
          <cell r="B21">
            <v>26.599999999999994</v>
          </cell>
          <cell r="C21">
            <v>31.7</v>
          </cell>
          <cell r="D21">
            <v>22.5</v>
          </cell>
          <cell r="E21">
            <v>67</v>
          </cell>
          <cell r="F21">
            <v>100</v>
          </cell>
          <cell r="G21">
            <v>44</v>
          </cell>
          <cell r="H21">
            <v>25.92</v>
          </cell>
          <cell r="J21">
            <v>42.84</v>
          </cell>
          <cell r="K21">
            <v>0</v>
          </cell>
        </row>
        <row r="22">
          <cell r="B22">
            <v>28.133333333333329</v>
          </cell>
          <cell r="C22">
            <v>34.299999999999997</v>
          </cell>
          <cell r="D22">
            <v>22.6</v>
          </cell>
          <cell r="E22">
            <v>60.208333333333336</v>
          </cell>
          <cell r="F22">
            <v>85</v>
          </cell>
          <cell r="G22">
            <v>23</v>
          </cell>
          <cell r="H22">
            <v>13.68</v>
          </cell>
          <cell r="J22">
            <v>24.840000000000003</v>
          </cell>
          <cell r="K22">
            <v>0</v>
          </cell>
        </row>
        <row r="23">
          <cell r="B23">
            <v>28.704166666666666</v>
          </cell>
          <cell r="C23">
            <v>35.200000000000003</v>
          </cell>
          <cell r="D23">
            <v>22.7</v>
          </cell>
          <cell r="E23">
            <v>50.875</v>
          </cell>
          <cell r="F23">
            <v>77</v>
          </cell>
          <cell r="G23">
            <v>26</v>
          </cell>
          <cell r="H23">
            <v>14.4</v>
          </cell>
          <cell r="J23">
            <v>33.480000000000004</v>
          </cell>
          <cell r="K23">
            <v>0</v>
          </cell>
        </row>
        <row r="24">
          <cell r="B24">
            <v>28.829166666666666</v>
          </cell>
          <cell r="C24">
            <v>34.4</v>
          </cell>
          <cell r="D24">
            <v>24.7</v>
          </cell>
          <cell r="E24">
            <v>59.208333333333336</v>
          </cell>
          <cell r="F24">
            <v>81</v>
          </cell>
          <cell r="G24">
            <v>37</v>
          </cell>
          <cell r="H24">
            <v>16.920000000000002</v>
          </cell>
          <cell r="J24">
            <v>33.480000000000004</v>
          </cell>
          <cell r="K24">
            <v>0</v>
          </cell>
        </row>
        <row r="25">
          <cell r="B25">
            <v>26.458333333333339</v>
          </cell>
          <cell r="C25">
            <v>30.7</v>
          </cell>
          <cell r="D25">
            <v>23.6</v>
          </cell>
          <cell r="E25">
            <v>79.125</v>
          </cell>
          <cell r="F25">
            <v>100</v>
          </cell>
          <cell r="G25">
            <v>61</v>
          </cell>
          <cell r="H25">
            <v>14.76</v>
          </cell>
          <cell r="J25">
            <v>35.28</v>
          </cell>
          <cell r="K25">
            <v>0</v>
          </cell>
        </row>
        <row r="26">
          <cell r="B26">
            <v>25.287499999999998</v>
          </cell>
          <cell r="C26">
            <v>30.1</v>
          </cell>
          <cell r="D26">
            <v>21.6</v>
          </cell>
          <cell r="E26">
            <v>67.230769230769226</v>
          </cell>
          <cell r="F26">
            <v>99</v>
          </cell>
          <cell r="G26">
            <v>55</v>
          </cell>
          <cell r="H26">
            <v>20.88</v>
          </cell>
          <cell r="J26">
            <v>44.64</v>
          </cell>
          <cell r="K26">
            <v>55.800000000000011</v>
          </cell>
        </row>
        <row r="27">
          <cell r="B27">
            <v>26.983333333333338</v>
          </cell>
          <cell r="C27">
            <v>32.6</v>
          </cell>
          <cell r="D27">
            <v>22.2</v>
          </cell>
          <cell r="E27">
            <v>66.5</v>
          </cell>
          <cell r="F27">
            <v>92</v>
          </cell>
          <cell r="G27">
            <v>38</v>
          </cell>
          <cell r="H27">
            <v>17.28</v>
          </cell>
          <cell r="J27">
            <v>29.52</v>
          </cell>
          <cell r="K27">
            <v>0</v>
          </cell>
        </row>
        <row r="28">
          <cell r="B28">
            <v>26.329166666666669</v>
          </cell>
          <cell r="C28">
            <v>32.299999999999997</v>
          </cell>
          <cell r="D28">
            <v>20.2</v>
          </cell>
          <cell r="E28">
            <v>56</v>
          </cell>
          <cell r="F28">
            <v>73</v>
          </cell>
          <cell r="G28">
            <v>33</v>
          </cell>
          <cell r="H28">
            <v>19.8</v>
          </cell>
          <cell r="J28">
            <v>37.440000000000005</v>
          </cell>
          <cell r="K28">
            <v>0</v>
          </cell>
        </row>
        <row r="29">
          <cell r="B29">
            <v>26.104166666666671</v>
          </cell>
          <cell r="C29">
            <v>33</v>
          </cell>
          <cell r="D29">
            <v>19.399999999999999</v>
          </cell>
          <cell r="E29">
            <v>53.166666666666664</v>
          </cell>
          <cell r="F29">
            <v>75</v>
          </cell>
          <cell r="G29">
            <v>31</v>
          </cell>
          <cell r="H29">
            <v>19.8</v>
          </cell>
          <cell r="J29">
            <v>29.880000000000003</v>
          </cell>
          <cell r="K29">
            <v>0</v>
          </cell>
        </row>
        <row r="30">
          <cell r="B30">
            <v>29.129166666666674</v>
          </cell>
          <cell r="C30">
            <v>35.799999999999997</v>
          </cell>
          <cell r="D30">
            <v>24</v>
          </cell>
          <cell r="E30">
            <v>49.625</v>
          </cell>
          <cell r="F30">
            <v>68</v>
          </cell>
          <cell r="G30">
            <v>29</v>
          </cell>
          <cell r="H30">
            <v>16.2</v>
          </cell>
          <cell r="J30">
            <v>31.319999999999997</v>
          </cell>
          <cell r="K30">
            <v>0</v>
          </cell>
        </row>
        <row r="31">
          <cell r="B31">
            <v>29.912499999999998</v>
          </cell>
          <cell r="C31">
            <v>35.5</v>
          </cell>
          <cell r="D31">
            <v>24.6</v>
          </cell>
          <cell r="F31">
            <v>66</v>
          </cell>
          <cell r="H31">
            <v>13.32</v>
          </cell>
          <cell r="J31">
            <v>38.159999999999997</v>
          </cell>
          <cell r="K31">
            <v>0</v>
          </cell>
        </row>
        <row r="32">
          <cell r="B32">
            <v>29.370833333333337</v>
          </cell>
          <cell r="C32">
            <v>35.299999999999997</v>
          </cell>
          <cell r="D32">
            <v>24.7</v>
          </cell>
          <cell r="E32">
            <v>59.416666666666664</v>
          </cell>
          <cell r="F32">
            <v>78</v>
          </cell>
          <cell r="G32">
            <v>34</v>
          </cell>
          <cell r="H32">
            <v>19.079999999999998</v>
          </cell>
          <cell r="J32">
            <v>42.480000000000004</v>
          </cell>
          <cell r="K32">
            <v>0</v>
          </cell>
        </row>
        <row r="33">
          <cell r="B33">
            <v>24.75</v>
          </cell>
          <cell r="C33">
            <v>31.6</v>
          </cell>
          <cell r="D33">
            <v>21.5</v>
          </cell>
          <cell r="E33">
            <v>76</v>
          </cell>
          <cell r="F33">
            <v>100</v>
          </cell>
          <cell r="G33">
            <v>59</v>
          </cell>
          <cell r="H33">
            <v>33.840000000000003</v>
          </cell>
          <cell r="J33">
            <v>57.6</v>
          </cell>
          <cell r="K33">
            <v>52.6</v>
          </cell>
        </row>
        <row r="34">
          <cell r="B34">
            <v>26.100000000000005</v>
          </cell>
          <cell r="C34">
            <v>32.4</v>
          </cell>
          <cell r="D34">
            <v>21.7</v>
          </cell>
          <cell r="E34">
            <v>69.214285714285708</v>
          </cell>
          <cell r="F34">
            <v>100</v>
          </cell>
          <cell r="G34">
            <v>47</v>
          </cell>
          <cell r="H34">
            <v>10.08</v>
          </cell>
          <cell r="J34">
            <v>20.16</v>
          </cell>
          <cell r="K34">
            <v>2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24.533333333333335</v>
          </cell>
          <cell r="C5">
            <v>32.799999999999997</v>
          </cell>
          <cell r="D5">
            <v>21.3</v>
          </cell>
          <cell r="E5">
            <v>83.291666666666671</v>
          </cell>
          <cell r="F5">
            <v>100</v>
          </cell>
          <cell r="G5">
            <v>50</v>
          </cell>
          <cell r="H5">
            <v>31.680000000000003</v>
          </cell>
          <cell r="J5">
            <v>45.72</v>
          </cell>
          <cell r="K5">
            <v>5.9999999999999991</v>
          </cell>
        </row>
        <row r="6">
          <cell r="B6">
            <v>25.187499999999996</v>
          </cell>
          <cell r="C6">
            <v>31.5</v>
          </cell>
          <cell r="D6">
            <v>21.6</v>
          </cell>
          <cell r="E6">
            <v>84.625</v>
          </cell>
          <cell r="F6">
            <v>100</v>
          </cell>
          <cell r="G6">
            <v>56</v>
          </cell>
          <cell r="H6">
            <v>26.28</v>
          </cell>
          <cell r="J6">
            <v>44.28</v>
          </cell>
          <cell r="K6">
            <v>0.4</v>
          </cell>
        </row>
        <row r="7">
          <cell r="B7">
            <v>23.270833333333329</v>
          </cell>
          <cell r="C7">
            <v>26.4</v>
          </cell>
          <cell r="D7">
            <v>20.6</v>
          </cell>
          <cell r="E7">
            <v>95.083333333333329</v>
          </cell>
          <cell r="F7">
            <v>100</v>
          </cell>
          <cell r="G7">
            <v>77</v>
          </cell>
          <cell r="H7">
            <v>23.400000000000002</v>
          </cell>
          <cell r="J7">
            <v>36.72</v>
          </cell>
          <cell r="K7">
            <v>105.00000000000001</v>
          </cell>
        </row>
        <row r="8">
          <cell r="B8">
            <v>25.720833333333335</v>
          </cell>
          <cell r="C8">
            <v>34.1</v>
          </cell>
          <cell r="D8">
            <v>19.5</v>
          </cell>
          <cell r="E8">
            <v>79.416666666666671</v>
          </cell>
          <cell r="F8">
            <v>100</v>
          </cell>
          <cell r="G8">
            <v>43</v>
          </cell>
          <cell r="H8">
            <v>13.68</v>
          </cell>
          <cell r="J8">
            <v>25.92</v>
          </cell>
          <cell r="K8">
            <v>0</v>
          </cell>
        </row>
        <row r="9">
          <cell r="B9">
            <v>26.716666666666665</v>
          </cell>
          <cell r="C9">
            <v>35.1</v>
          </cell>
          <cell r="D9">
            <v>21.8</v>
          </cell>
          <cell r="E9">
            <v>80.75</v>
          </cell>
          <cell r="F9">
            <v>100</v>
          </cell>
          <cell r="G9">
            <v>43</v>
          </cell>
          <cell r="H9">
            <v>32.04</v>
          </cell>
          <cell r="J9">
            <v>50.4</v>
          </cell>
          <cell r="K9">
            <v>70</v>
          </cell>
        </row>
        <row r="10">
          <cell r="B10">
            <v>26.075000000000003</v>
          </cell>
          <cell r="C10">
            <v>32.799999999999997</v>
          </cell>
          <cell r="D10">
            <v>22.5</v>
          </cell>
          <cell r="E10">
            <v>84.583333333333329</v>
          </cell>
          <cell r="F10">
            <v>100</v>
          </cell>
          <cell r="G10">
            <v>53</v>
          </cell>
          <cell r="H10">
            <v>16.559999999999999</v>
          </cell>
          <cell r="J10">
            <v>34.56</v>
          </cell>
          <cell r="K10">
            <v>3.8000000000000003</v>
          </cell>
        </row>
        <row r="11">
          <cell r="B11">
            <v>25.758333333333336</v>
          </cell>
          <cell r="C11">
            <v>31.4</v>
          </cell>
          <cell r="D11">
            <v>22.7</v>
          </cell>
          <cell r="E11">
            <v>86.958333333333329</v>
          </cell>
          <cell r="F11">
            <v>100</v>
          </cell>
          <cell r="G11">
            <v>59</v>
          </cell>
          <cell r="H11">
            <v>38.880000000000003</v>
          </cell>
          <cell r="J11">
            <v>66.960000000000008</v>
          </cell>
          <cell r="K11">
            <v>2.6</v>
          </cell>
        </row>
        <row r="12">
          <cell r="B12">
            <v>25.129166666666666</v>
          </cell>
          <cell r="C12">
            <v>31</v>
          </cell>
          <cell r="D12">
            <v>20.399999999999999</v>
          </cell>
          <cell r="E12">
            <v>75.625</v>
          </cell>
          <cell r="F12">
            <v>99</v>
          </cell>
          <cell r="G12">
            <v>46</v>
          </cell>
          <cell r="H12">
            <v>24.48</v>
          </cell>
          <cell r="J12">
            <v>39.96</v>
          </cell>
          <cell r="K12">
            <v>0</v>
          </cell>
        </row>
        <row r="13">
          <cell r="B13">
            <v>25.716666666666672</v>
          </cell>
          <cell r="C13">
            <v>34.200000000000003</v>
          </cell>
          <cell r="D13">
            <v>19.100000000000001</v>
          </cell>
          <cell r="E13">
            <v>67.416666666666671</v>
          </cell>
          <cell r="F13">
            <v>99</v>
          </cell>
          <cell r="G13">
            <v>27</v>
          </cell>
          <cell r="H13">
            <v>17.64</v>
          </cell>
          <cell r="J13">
            <v>27</v>
          </cell>
          <cell r="K13">
            <v>0</v>
          </cell>
        </row>
        <row r="14">
          <cell r="B14">
            <v>27.220833333333335</v>
          </cell>
          <cell r="C14">
            <v>35.799999999999997</v>
          </cell>
          <cell r="D14">
            <v>18.7</v>
          </cell>
          <cell r="E14">
            <v>59.833333333333336</v>
          </cell>
          <cell r="F14">
            <v>93</v>
          </cell>
          <cell r="G14">
            <v>35</v>
          </cell>
          <cell r="H14">
            <v>14.76</v>
          </cell>
          <cell r="J14">
            <v>32.04</v>
          </cell>
          <cell r="K14">
            <v>0</v>
          </cell>
        </row>
        <row r="15">
          <cell r="B15">
            <v>29.145833333333332</v>
          </cell>
          <cell r="C15">
            <v>37.799999999999997</v>
          </cell>
          <cell r="D15">
            <v>20.8</v>
          </cell>
          <cell r="E15">
            <v>61.583333333333336</v>
          </cell>
          <cell r="F15">
            <v>94</v>
          </cell>
          <cell r="G15">
            <v>30</v>
          </cell>
          <cell r="H15">
            <v>11.16</v>
          </cell>
          <cell r="J15">
            <v>33.480000000000004</v>
          </cell>
          <cell r="K15">
            <v>0</v>
          </cell>
        </row>
        <row r="16">
          <cell r="B16">
            <v>24.375</v>
          </cell>
          <cell r="C16">
            <v>31.5</v>
          </cell>
          <cell r="D16">
            <v>17.100000000000001</v>
          </cell>
          <cell r="E16">
            <v>67</v>
          </cell>
          <cell r="F16">
            <v>86</v>
          </cell>
          <cell r="G16">
            <v>43</v>
          </cell>
          <cell r="H16">
            <v>37.800000000000004</v>
          </cell>
          <cell r="J16">
            <v>57.6</v>
          </cell>
          <cell r="K16">
            <v>0</v>
          </cell>
        </row>
        <row r="17">
          <cell r="B17">
            <v>21.291666666666664</v>
          </cell>
          <cell r="C17">
            <v>30.7</v>
          </cell>
          <cell r="D17">
            <v>15.7</v>
          </cell>
          <cell r="E17">
            <v>61.708333333333336</v>
          </cell>
          <cell r="F17">
            <v>93</v>
          </cell>
          <cell r="G17">
            <v>22</v>
          </cell>
          <cell r="H17">
            <v>27.36</v>
          </cell>
          <cell r="J17">
            <v>46.440000000000005</v>
          </cell>
          <cell r="K17">
            <v>0.4</v>
          </cell>
        </row>
        <row r="18">
          <cell r="B18">
            <v>23.662499999999994</v>
          </cell>
          <cell r="C18">
            <v>33.5</v>
          </cell>
          <cell r="D18">
            <v>14.2</v>
          </cell>
          <cell r="E18">
            <v>48</v>
          </cell>
          <cell r="F18">
            <v>84</v>
          </cell>
          <cell r="G18">
            <v>25</v>
          </cell>
          <cell r="H18">
            <v>14.04</v>
          </cell>
          <cell r="J18">
            <v>25.56</v>
          </cell>
          <cell r="K18">
            <v>0</v>
          </cell>
        </row>
        <row r="19">
          <cell r="B19">
            <v>26.512499999999999</v>
          </cell>
          <cell r="C19">
            <v>37.200000000000003</v>
          </cell>
          <cell r="D19">
            <v>16.5</v>
          </cell>
          <cell r="E19">
            <v>52.708333333333336</v>
          </cell>
          <cell r="F19">
            <v>83</v>
          </cell>
          <cell r="G19">
            <v>33</v>
          </cell>
          <cell r="H19">
            <v>16.2</v>
          </cell>
          <cell r="J19">
            <v>32.4</v>
          </cell>
          <cell r="K19">
            <v>0</v>
          </cell>
        </row>
        <row r="20">
          <cell r="B20">
            <v>28.562500000000004</v>
          </cell>
          <cell r="C20">
            <v>36</v>
          </cell>
          <cell r="D20">
            <v>23.3</v>
          </cell>
          <cell r="E20">
            <v>64.666666666666671</v>
          </cell>
          <cell r="F20">
            <v>86</v>
          </cell>
          <cell r="G20">
            <v>45</v>
          </cell>
          <cell r="H20">
            <v>17.28</v>
          </cell>
          <cell r="J20">
            <v>34.56</v>
          </cell>
          <cell r="K20">
            <v>0</v>
          </cell>
        </row>
        <row r="21">
          <cell r="B21">
            <v>29.499999999999989</v>
          </cell>
          <cell r="C21">
            <v>36.799999999999997</v>
          </cell>
          <cell r="D21">
            <v>24.5</v>
          </cell>
          <cell r="E21">
            <v>68.166666666666671</v>
          </cell>
          <cell r="F21">
            <v>89</v>
          </cell>
          <cell r="G21">
            <v>44</v>
          </cell>
          <cell r="H21">
            <v>15.48</v>
          </cell>
          <cell r="J21">
            <v>30.96</v>
          </cell>
          <cell r="K21">
            <v>0</v>
          </cell>
        </row>
        <row r="22">
          <cell r="B22">
            <v>27.337500000000002</v>
          </cell>
          <cell r="C22">
            <v>35.299999999999997</v>
          </cell>
          <cell r="D22">
            <v>23.1</v>
          </cell>
          <cell r="E22">
            <v>75.958333333333329</v>
          </cell>
          <cell r="F22">
            <v>99</v>
          </cell>
          <cell r="G22">
            <v>46</v>
          </cell>
          <cell r="H22">
            <v>22.32</v>
          </cell>
          <cell r="J22">
            <v>36</v>
          </cell>
          <cell r="K22">
            <v>0</v>
          </cell>
        </row>
        <row r="23">
          <cell r="B23">
            <v>26.833333333333332</v>
          </cell>
          <cell r="C23">
            <v>34</v>
          </cell>
          <cell r="D23">
            <v>21.8</v>
          </cell>
          <cell r="E23">
            <v>75.25</v>
          </cell>
          <cell r="F23">
            <v>93</v>
          </cell>
          <cell r="G23">
            <v>50</v>
          </cell>
          <cell r="H23">
            <v>16.2</v>
          </cell>
          <cell r="J23">
            <v>39.96</v>
          </cell>
          <cell r="K23">
            <v>0</v>
          </cell>
        </row>
        <row r="24">
          <cell r="B24">
            <v>26.295833333333331</v>
          </cell>
          <cell r="C24">
            <v>32.700000000000003</v>
          </cell>
          <cell r="D24">
            <v>22.4</v>
          </cell>
          <cell r="E24">
            <v>86.458333333333329</v>
          </cell>
          <cell r="F24">
            <v>99</v>
          </cell>
          <cell r="G24">
            <v>58</v>
          </cell>
          <cell r="H24">
            <v>22.32</v>
          </cell>
          <cell r="J24">
            <v>64.8</v>
          </cell>
          <cell r="K24">
            <v>6.6000000000000005</v>
          </cell>
        </row>
        <row r="25">
          <cell r="B25">
            <v>26.566666666666666</v>
          </cell>
          <cell r="C25">
            <v>33.799999999999997</v>
          </cell>
          <cell r="D25">
            <v>22.6</v>
          </cell>
          <cell r="E25">
            <v>80.833333333333329</v>
          </cell>
          <cell r="F25">
            <v>98</v>
          </cell>
          <cell r="G25">
            <v>50</v>
          </cell>
          <cell r="H25">
            <v>18.720000000000002</v>
          </cell>
          <cell r="J25">
            <v>30.96</v>
          </cell>
          <cell r="K25">
            <v>3.2</v>
          </cell>
        </row>
        <row r="26">
          <cell r="B26">
            <v>26.950000000000003</v>
          </cell>
          <cell r="C26">
            <v>33.200000000000003</v>
          </cell>
          <cell r="D26">
            <v>23.6</v>
          </cell>
          <cell r="E26">
            <v>84.958333333333329</v>
          </cell>
          <cell r="F26">
            <v>100</v>
          </cell>
          <cell r="G26">
            <v>56</v>
          </cell>
          <cell r="H26">
            <v>16.559999999999999</v>
          </cell>
          <cell r="J26">
            <v>34.56</v>
          </cell>
          <cell r="K26">
            <v>8.6</v>
          </cell>
        </row>
        <row r="27">
          <cell r="B27">
            <v>28.241666666666664</v>
          </cell>
          <cell r="C27">
            <v>35.9</v>
          </cell>
          <cell r="D27">
            <v>22.9</v>
          </cell>
          <cell r="E27">
            <v>77.458333333333329</v>
          </cell>
          <cell r="F27">
            <v>100</v>
          </cell>
          <cell r="G27">
            <v>39</v>
          </cell>
          <cell r="H27">
            <v>20.16</v>
          </cell>
          <cell r="J27">
            <v>36</v>
          </cell>
          <cell r="K27">
            <v>0</v>
          </cell>
        </row>
        <row r="28">
          <cell r="B28">
            <v>28.920833333333334</v>
          </cell>
          <cell r="C28">
            <v>36.799999999999997</v>
          </cell>
          <cell r="D28">
            <v>22.3</v>
          </cell>
          <cell r="E28">
            <v>70.791666666666671</v>
          </cell>
          <cell r="F28">
            <v>100</v>
          </cell>
          <cell r="G28">
            <v>32</v>
          </cell>
          <cell r="H28">
            <v>17.28</v>
          </cell>
          <cell r="J28">
            <v>30.96</v>
          </cell>
          <cell r="K28">
            <v>0</v>
          </cell>
        </row>
        <row r="29">
          <cell r="B29">
            <v>28.954166666666669</v>
          </cell>
          <cell r="C29">
            <v>36.200000000000003</v>
          </cell>
          <cell r="D29">
            <v>21.1</v>
          </cell>
          <cell r="E29">
            <v>60.125</v>
          </cell>
          <cell r="F29">
            <v>92</v>
          </cell>
          <cell r="G29">
            <v>37</v>
          </cell>
          <cell r="H29">
            <v>25.2</v>
          </cell>
          <cell r="J29">
            <v>39.96</v>
          </cell>
          <cell r="K29">
            <v>0</v>
          </cell>
        </row>
        <row r="30">
          <cell r="B30">
            <v>28.849999999999998</v>
          </cell>
          <cell r="C30">
            <v>36.9</v>
          </cell>
          <cell r="D30">
            <v>22.1</v>
          </cell>
          <cell r="E30">
            <v>64.166666666666671</v>
          </cell>
          <cell r="F30">
            <v>89</v>
          </cell>
          <cell r="G30">
            <v>41</v>
          </cell>
          <cell r="H30">
            <v>20.88</v>
          </cell>
          <cell r="J30">
            <v>42.84</v>
          </cell>
          <cell r="K30">
            <v>0</v>
          </cell>
        </row>
        <row r="31">
          <cell r="B31">
            <v>29.783333333333335</v>
          </cell>
          <cell r="C31">
            <v>36.4</v>
          </cell>
          <cell r="D31">
            <v>24.9</v>
          </cell>
          <cell r="E31">
            <v>66.375</v>
          </cell>
          <cell r="F31">
            <v>91</v>
          </cell>
          <cell r="G31">
            <v>44</v>
          </cell>
          <cell r="H31">
            <v>27.720000000000002</v>
          </cell>
          <cell r="J31">
            <v>44.28</v>
          </cell>
          <cell r="K31">
            <v>0</v>
          </cell>
        </row>
        <row r="32">
          <cell r="B32">
            <v>30.912500000000005</v>
          </cell>
          <cell r="C32">
            <v>37.299999999999997</v>
          </cell>
          <cell r="D32">
            <v>25.9</v>
          </cell>
          <cell r="E32">
            <v>61.625</v>
          </cell>
          <cell r="F32">
            <v>85</v>
          </cell>
          <cell r="G32">
            <v>38</v>
          </cell>
          <cell r="H32">
            <v>29.880000000000003</v>
          </cell>
          <cell r="J32">
            <v>48.96</v>
          </cell>
          <cell r="K32">
            <v>0</v>
          </cell>
        </row>
        <row r="33">
          <cell r="B33">
            <v>31.441666666666674</v>
          </cell>
          <cell r="C33">
            <v>36.9</v>
          </cell>
          <cell r="D33">
            <v>26</v>
          </cell>
          <cell r="E33">
            <v>60.708333333333336</v>
          </cell>
          <cell r="F33">
            <v>85</v>
          </cell>
          <cell r="G33">
            <v>39</v>
          </cell>
          <cell r="H33">
            <v>22.68</v>
          </cell>
          <cell r="J33">
            <v>37.800000000000004</v>
          </cell>
          <cell r="K33">
            <v>0</v>
          </cell>
        </row>
        <row r="34">
          <cell r="B34">
            <v>28.075000000000003</v>
          </cell>
          <cell r="C34">
            <v>33.700000000000003</v>
          </cell>
          <cell r="D34">
            <v>23.3</v>
          </cell>
          <cell r="E34">
            <v>73.666666666666671</v>
          </cell>
          <cell r="F34">
            <v>94</v>
          </cell>
          <cell r="G34">
            <v>56</v>
          </cell>
          <cell r="H34">
            <v>17.28</v>
          </cell>
          <cell r="J34">
            <v>37.800000000000004</v>
          </cell>
          <cell r="K34">
            <v>0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zoomScale="92" zoomScaleNormal="92" workbookViewId="0">
      <selection activeCell="B2" sqref="B2:AF2"/>
    </sheetView>
  </sheetViews>
  <sheetFormatPr defaultRowHeight="12.75" x14ac:dyDescent="0.2"/>
  <cols>
    <col min="1" max="1" width="25.5703125" style="2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25" t="s">
        <v>212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7"/>
    </row>
    <row r="2" spans="1:36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</row>
    <row r="3" spans="1:36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B3" si="0">SUM(C3+1)</f>
        <v>3</v>
      </c>
      <c r="E3" s="121">
        <f t="shared" si="0"/>
        <v>4</v>
      </c>
      <c r="F3" s="121">
        <f t="shared" si="0"/>
        <v>5</v>
      </c>
      <c r="G3" s="121">
        <v>6</v>
      </c>
      <c r="H3" s="121"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>SUM(AB3+1)</f>
        <v>28</v>
      </c>
      <c r="AD3" s="121">
        <f>SUM(AC3+1)</f>
        <v>29</v>
      </c>
      <c r="AE3" s="121">
        <v>30</v>
      </c>
      <c r="AF3" s="118" t="s">
        <v>24</v>
      </c>
    </row>
    <row r="4" spans="1:36" s="5" customFormat="1" ht="12.75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18"/>
    </row>
    <row r="5" spans="1:36" s="5" customFormat="1" x14ac:dyDescent="0.2">
      <c r="A5" s="50" t="s">
        <v>28</v>
      </c>
      <c r="B5" s="88">
        <f>[1]Novembro!$B$5</f>
        <v>26.204166666666666</v>
      </c>
      <c r="C5" s="88">
        <f>[1]Novembro!$B$6</f>
        <v>23.845833333333331</v>
      </c>
      <c r="D5" s="88">
        <f>[1]Novembro!$B$7</f>
        <v>23.9375</v>
      </c>
      <c r="E5" s="88">
        <f>[1]Novembro!$B$8</f>
        <v>27.033333333333335</v>
      </c>
      <c r="F5" s="88">
        <f>[1]Novembro!$B$9</f>
        <v>26.729166666666671</v>
      </c>
      <c r="G5" s="88">
        <f>[1]Novembro!$B$10</f>
        <v>25.262500000000006</v>
      </c>
      <c r="H5" s="88">
        <f>[1]Novembro!$B$11</f>
        <v>24.6875</v>
      </c>
      <c r="I5" s="88">
        <f>[1]Novembro!$B$12</f>
        <v>25.029166666666679</v>
      </c>
      <c r="J5" s="88">
        <f>[1]Novembro!$B$13</f>
        <v>26.866666666666671</v>
      </c>
      <c r="K5" s="88">
        <f>[1]Novembro!$B$14</f>
        <v>28.216666666666669</v>
      </c>
      <c r="L5" s="88">
        <f>[1]Novembro!$B$15</f>
        <v>29.25</v>
      </c>
      <c r="M5" s="88">
        <f>[1]Novembro!$B$16</f>
        <v>27.441666666666663</v>
      </c>
      <c r="N5" s="88">
        <f>[1]Novembro!$B$17</f>
        <v>23.108333333333331</v>
      </c>
      <c r="O5" s="88">
        <f>[1]Novembro!$B$18</f>
        <v>25.933333333333334</v>
      </c>
      <c r="P5" s="88">
        <f>[1]Novembro!$B$19</f>
        <v>27.779166666666672</v>
      </c>
      <c r="Q5" s="88">
        <f>[1]Novembro!$B$20</f>
        <v>28.916666666666668</v>
      </c>
      <c r="R5" s="88">
        <f>[1]Novembro!$B$21</f>
        <v>28.466666666666669</v>
      </c>
      <c r="S5" s="88">
        <f>[1]Novembro!$B$22</f>
        <v>29.258333333333336</v>
      </c>
      <c r="T5" s="88">
        <f>[1]Novembro!$B$23</f>
        <v>28.370833333333334</v>
      </c>
      <c r="U5" s="88">
        <f>[1]Novembro!$B$24</f>
        <v>28.204166666666662</v>
      </c>
      <c r="V5" s="88">
        <f>[1]Novembro!$B$25</f>
        <v>26.679166666666664</v>
      </c>
      <c r="W5" s="88">
        <f>[1]Novembro!$B$26</f>
        <v>27.237499999999994</v>
      </c>
      <c r="X5" s="88">
        <f>[1]Novembro!$B$27</f>
        <v>28.425000000000001</v>
      </c>
      <c r="Y5" s="88">
        <f>[1]Novembro!$B$28</f>
        <v>28.229166666666661</v>
      </c>
      <c r="Z5" s="88">
        <f>[1]Novembro!$B$29</f>
        <v>28.366666666666671</v>
      </c>
      <c r="AA5" s="88">
        <f>[1]Novembro!$B$30</f>
        <v>30.320833333333336</v>
      </c>
      <c r="AB5" s="88">
        <f>[1]Novembro!$B$31</f>
        <v>29.483333333333334</v>
      </c>
      <c r="AC5" s="88">
        <f>[1]Novembro!$B$32</f>
        <v>29.912499999999994</v>
      </c>
      <c r="AD5" s="88">
        <f>[1]Novembro!$B$33</f>
        <v>27.883333333333326</v>
      </c>
      <c r="AE5" s="88">
        <f>[1]Novembro!$B$34</f>
        <v>27.491666666666664</v>
      </c>
      <c r="AF5" s="96">
        <f t="shared" ref="AF5:AF11" si="1">AVERAGE(B5:AE5)</f>
        <v>27.285694444444445</v>
      </c>
    </row>
    <row r="6" spans="1:36" x14ac:dyDescent="0.2">
      <c r="A6" s="50" t="s">
        <v>0</v>
      </c>
      <c r="B6" s="91">
        <f>[2]Novembro!$B$5</f>
        <v>24.191666666666663</v>
      </c>
      <c r="C6" s="91">
        <f>[2]Novembro!$B$6</f>
        <v>23.358333333333331</v>
      </c>
      <c r="D6" s="91">
        <f>[2]Novembro!$B$7</f>
        <v>23.154166666666669</v>
      </c>
      <c r="E6" s="91">
        <f>[2]Novembro!$B$8</f>
        <v>23.683333333333337</v>
      </c>
      <c r="F6" s="91">
        <f>[2]Novembro!$B$9</f>
        <v>24.716666666666669</v>
      </c>
      <c r="G6" s="91">
        <f>[2]Novembro!$B$10</f>
        <v>24.000000000000004</v>
      </c>
      <c r="H6" s="91">
        <f>[2]Novembro!$B$11</f>
        <v>24.033333333333331</v>
      </c>
      <c r="I6" s="91">
        <f>[2]Novembro!$B$12</f>
        <v>24.279166666666669</v>
      </c>
      <c r="J6" s="91">
        <f>[2]Novembro!$B$13</f>
        <v>24.454166666666669</v>
      </c>
      <c r="K6" s="91">
        <f>[2]Novembro!$B$14</f>
        <v>25.179166666666664</v>
      </c>
      <c r="L6" s="91">
        <f>[2]Novembro!$B$15</f>
        <v>27.545833333333324</v>
      </c>
      <c r="M6" s="91">
        <f>[2]Novembro!$B$16</f>
        <v>21.033333333333335</v>
      </c>
      <c r="N6" s="91">
        <f>[2]Novembro!$B$17</f>
        <v>19.066666666666666</v>
      </c>
      <c r="O6" s="91">
        <f>[2]Novembro!$B$18</f>
        <v>21.929166666666671</v>
      </c>
      <c r="P6" s="91">
        <f>[2]Novembro!$B$19</f>
        <v>24.141666666666669</v>
      </c>
      <c r="Q6" s="91">
        <f>[2]Novembro!$B$20</f>
        <v>27.437499999999996</v>
      </c>
      <c r="R6" s="91">
        <f>[2]Novembro!$B$21</f>
        <v>27.845833333333331</v>
      </c>
      <c r="S6" s="91">
        <f>[2]Novembro!$B$22</f>
        <v>27.395833333333329</v>
      </c>
      <c r="T6" s="91">
        <f>[2]Novembro!$B$23</f>
        <v>26.595833333333331</v>
      </c>
      <c r="U6" s="91">
        <f>[2]Novembro!$B$24</f>
        <v>25.987499999999997</v>
      </c>
      <c r="V6" s="91">
        <f>[2]Novembro!$B$25</f>
        <v>25.549999999999997</v>
      </c>
      <c r="W6" s="91">
        <f>[2]Novembro!$B$26</f>
        <v>25.208333333333329</v>
      </c>
      <c r="X6" s="91">
        <f>[2]Novembro!$B$27</f>
        <v>26.8125</v>
      </c>
      <c r="Y6" s="91">
        <f>[2]Novembro!$B$28</f>
        <v>26.800000000000008</v>
      </c>
      <c r="Z6" s="91">
        <f>[2]Novembro!$B$29</f>
        <v>25.604166666666671</v>
      </c>
      <c r="AA6" s="91">
        <f>[2]Novembro!$B$30</f>
        <v>27.45</v>
      </c>
      <c r="AB6" s="91">
        <f>[2]Novembro!$B$31</f>
        <v>29.854166666666668</v>
      </c>
      <c r="AC6" s="91">
        <f>[2]Novembro!$B$32</f>
        <v>28.108333333333334</v>
      </c>
      <c r="AD6" s="91">
        <f>[2]Novembro!$B$33</f>
        <v>27.291666666666668</v>
      </c>
      <c r="AE6" s="91">
        <f>[2]Novembro!$B$34</f>
        <v>24.325000000000003</v>
      </c>
      <c r="AF6" s="96">
        <f t="shared" si="1"/>
        <v>25.234444444444446</v>
      </c>
    </row>
    <row r="7" spans="1:36" x14ac:dyDescent="0.2">
      <c r="A7" s="50" t="s">
        <v>86</v>
      </c>
      <c r="B7" s="91">
        <f>[3]Novembro!$B$5</f>
        <v>26.154166666666665</v>
      </c>
      <c r="C7" s="91">
        <f>[3]Novembro!$B$6</f>
        <v>23.979166666666661</v>
      </c>
      <c r="D7" s="91">
        <f>[3]Novembro!$B$7</f>
        <v>23.112500000000001</v>
      </c>
      <c r="E7" s="91">
        <f>[3]Novembro!$B$8</f>
        <v>26.341666666666665</v>
      </c>
      <c r="F7" s="91">
        <f>[3]Novembro!$B$9</f>
        <v>25.929166666666664</v>
      </c>
      <c r="G7" s="91">
        <f>[3]Novembro!$B$10</f>
        <v>26.037499999999994</v>
      </c>
      <c r="H7" s="91">
        <f>[3]Novembro!$B$11</f>
        <v>24.887499999999999</v>
      </c>
      <c r="I7" s="91">
        <f>[3]Novembro!$B$12</f>
        <v>25.362499999999997</v>
      </c>
      <c r="J7" s="91">
        <f>[3]Novembro!$B$13</f>
        <v>26.845833333333335</v>
      </c>
      <c r="K7" s="91">
        <f>[3]Novembro!$B$14</f>
        <v>27.224999999999994</v>
      </c>
      <c r="L7" s="91">
        <f>[3]Novembro!$B$15</f>
        <v>28.82083333333334</v>
      </c>
      <c r="M7" s="91">
        <f>[3]Novembro!$B$16</f>
        <v>26.562499999999996</v>
      </c>
      <c r="N7" s="91">
        <f>[3]Novembro!$B$17</f>
        <v>22.366666666666664</v>
      </c>
      <c r="O7" s="91">
        <f>[3]Novembro!$B$18</f>
        <v>25.029166666666669</v>
      </c>
      <c r="P7" s="91">
        <f>[3]Novembro!$B$19</f>
        <v>27.358333333333331</v>
      </c>
      <c r="Q7" s="91">
        <f>[3]Novembro!$B$20</f>
        <v>28.466666666666665</v>
      </c>
      <c r="R7" s="91">
        <f>[3]Novembro!$B$21</f>
        <v>28.629166666666666</v>
      </c>
      <c r="S7" s="91">
        <f>[3]Novembro!$B$22</f>
        <v>29.583333333333339</v>
      </c>
      <c r="T7" s="91">
        <f>[3]Novembro!$B$23</f>
        <v>29.370833333333326</v>
      </c>
      <c r="U7" s="91">
        <f>[3]Novembro!$B$24</f>
        <v>28.708333333333339</v>
      </c>
      <c r="V7" s="91">
        <f>[3]Novembro!$B$25</f>
        <v>26.179166666666664</v>
      </c>
      <c r="W7" s="91">
        <f>[3]Novembro!$B$26</f>
        <v>26.287499999999994</v>
      </c>
      <c r="X7" s="91">
        <f>[3]Novembro!$B$27</f>
        <v>28.020833333333339</v>
      </c>
      <c r="Y7" s="91">
        <f>[3]Novembro!$B$28</f>
        <v>27.720833333333335</v>
      </c>
      <c r="Z7" s="91">
        <f>[3]Novembro!$B$29</f>
        <v>27.691666666666666</v>
      </c>
      <c r="AA7" s="91">
        <f>[3]Novembro!$B$30</f>
        <v>29.8125</v>
      </c>
      <c r="AB7" s="91">
        <f>[3]Novembro!$B$31</f>
        <v>29.341666666666658</v>
      </c>
      <c r="AC7" s="91">
        <f>[3]Novembro!$B$32</f>
        <v>29.650000000000002</v>
      </c>
      <c r="AD7" s="91">
        <f>[3]Novembro!$B$33</f>
        <v>26.745833333333334</v>
      </c>
      <c r="AE7" s="91">
        <f>[3]Novembro!$B$34</f>
        <v>26.650000000000002</v>
      </c>
      <c r="AF7" s="96">
        <f t="shared" si="1"/>
        <v>26.962361111111111</v>
      </c>
    </row>
    <row r="8" spans="1:36" x14ac:dyDescent="0.2">
      <c r="A8" s="50" t="s">
        <v>1</v>
      </c>
      <c r="B8" s="91">
        <f>[4]Novembro!$B$5</f>
        <v>27.108333333333334</v>
      </c>
      <c r="C8" s="91">
        <f>[4]Novembro!$B$6</f>
        <v>25.525000000000002</v>
      </c>
      <c r="D8" s="91">
        <f>[4]Novembro!$B$7</f>
        <v>24.579166666666666</v>
      </c>
      <c r="E8" s="91">
        <f>[4]Novembro!$B$8</f>
        <v>26.666666666666668</v>
      </c>
      <c r="F8" s="91">
        <f>[4]Novembro!$B$9</f>
        <v>27.670833333333331</v>
      </c>
      <c r="G8" s="91">
        <f>[4]Novembro!$B$10</f>
        <v>26.666666666666668</v>
      </c>
      <c r="H8" s="91">
        <f>[4]Novembro!$B$11</f>
        <v>25.712500000000006</v>
      </c>
      <c r="I8" s="91">
        <f>[4]Novembro!$B$12</f>
        <v>26.55416666666666</v>
      </c>
      <c r="J8" s="91">
        <f>[4]Novembro!$B$13</f>
        <v>26.8125</v>
      </c>
      <c r="K8" s="91">
        <f>[4]Novembro!$B$14</f>
        <v>27.966666666666669</v>
      </c>
      <c r="L8" s="91">
        <f>[4]Novembro!$B$15</f>
        <v>29.666666666666668</v>
      </c>
      <c r="M8" s="91">
        <f>[4]Novembro!$B$16</f>
        <v>27.016666666666666</v>
      </c>
      <c r="N8" s="91">
        <f>[4]Novembro!$B$17</f>
        <v>22.787500000000005</v>
      </c>
      <c r="O8" s="91">
        <f>[4]Novembro!$B$18</f>
        <v>24.066666666666674</v>
      </c>
      <c r="P8" s="91">
        <f>[4]Novembro!$B$19</f>
        <v>27.066666666666674</v>
      </c>
      <c r="Q8" s="91">
        <f>[4]Novembro!$B$20</f>
        <v>30.304166666666671</v>
      </c>
      <c r="R8" s="91">
        <f>[4]Novembro!$B$21</f>
        <v>29.745833333333326</v>
      </c>
      <c r="S8" s="91">
        <f>[4]Novembro!$B$22</f>
        <v>28.483333333333334</v>
      </c>
      <c r="T8" s="91">
        <f>[4]Novembro!$B$23</f>
        <v>27.433333333333334</v>
      </c>
      <c r="U8" s="91">
        <f>[4]Novembro!$B$24</f>
        <v>27.395833333333332</v>
      </c>
      <c r="V8" s="91">
        <f>[4]Novembro!$B$25</f>
        <v>26.941666666666674</v>
      </c>
      <c r="W8" s="91">
        <f>[4]Novembro!$B$26</f>
        <v>28.720833333333328</v>
      </c>
      <c r="X8" s="91">
        <f>[4]Novembro!$B$27</f>
        <v>27.558333333333334</v>
      </c>
      <c r="Y8" s="91">
        <f>[4]Novembro!$B$28</f>
        <v>28.845833333333335</v>
      </c>
      <c r="Z8" s="91">
        <f>[4]Novembro!$B$29</f>
        <v>30.370833333333334</v>
      </c>
      <c r="AA8" s="91">
        <f>[4]Novembro!$B$30</f>
        <v>29.80416666666666</v>
      </c>
      <c r="AB8" s="91">
        <f>[4]Novembro!$B$31</f>
        <v>30.44583333333334</v>
      </c>
      <c r="AC8" s="91">
        <f>[4]Novembro!$B$32</f>
        <v>31.2</v>
      </c>
      <c r="AD8" s="91">
        <f>[4]Novembro!$B$33</f>
        <v>31.958333333333329</v>
      </c>
      <c r="AE8" s="91">
        <f>[4]Novembro!$B$34</f>
        <v>28.416666666666661</v>
      </c>
      <c r="AF8" s="96">
        <f t="shared" si="1"/>
        <v>27.783055555555556</v>
      </c>
    </row>
    <row r="9" spans="1:36" x14ac:dyDescent="0.2">
      <c r="A9" s="50" t="s">
        <v>149</v>
      </c>
      <c r="B9" s="91">
        <f>[5]Novembro!$B$5</f>
        <v>23.266666666666662</v>
      </c>
      <c r="C9" s="91">
        <f>[5]Novembro!$B$6</f>
        <v>23.429166666666664</v>
      </c>
      <c r="D9" s="91">
        <f>[5]Novembro!$B$7</f>
        <v>22.950000000000003</v>
      </c>
      <c r="E9" s="91">
        <f>[5]Novembro!$B$8</f>
        <v>24.029166666666669</v>
      </c>
      <c r="F9" s="91">
        <f>[5]Novembro!$B$9</f>
        <v>23.908333333333335</v>
      </c>
      <c r="G9" s="91">
        <f>[5]Novembro!$B$10</f>
        <v>24.091666666666669</v>
      </c>
      <c r="H9" s="91">
        <f>[5]Novembro!$B$11</f>
        <v>23.420833333333331</v>
      </c>
      <c r="I9" s="91">
        <f>[5]Novembro!$B$12</f>
        <v>22.925000000000001</v>
      </c>
      <c r="J9" s="91">
        <f>[5]Novembro!$B$13</f>
        <v>23.808333333333334</v>
      </c>
      <c r="K9" s="91">
        <f>[5]Novembro!$B$14</f>
        <v>25.295833333333331</v>
      </c>
      <c r="L9" s="91">
        <f>[5]Novembro!$B$15</f>
        <v>27.687499999999996</v>
      </c>
      <c r="M9" s="91">
        <f>[5]Novembro!$B$16</f>
        <v>20.629166666666666</v>
      </c>
      <c r="N9" s="91">
        <f>[5]Novembro!$B$17</f>
        <v>19.204166666666669</v>
      </c>
      <c r="O9" s="91">
        <f>[5]Novembro!$B$18</f>
        <v>22.624999999999996</v>
      </c>
      <c r="P9" s="91">
        <f>[5]Novembro!$B$19</f>
        <v>25.520833333333329</v>
      </c>
      <c r="Q9" s="91">
        <f>[5]Novembro!$B$20</f>
        <v>27.620833333333334</v>
      </c>
      <c r="R9" s="91">
        <f>[5]Novembro!$B$21</f>
        <v>27.599999999999994</v>
      </c>
      <c r="S9" s="91">
        <f>[5]Novembro!$B$22</f>
        <v>26.841666666666665</v>
      </c>
      <c r="T9" s="91">
        <f>[5]Novembro!$B$23</f>
        <v>25.887499999999999</v>
      </c>
      <c r="U9" s="91">
        <f>[5]Novembro!$B$24</f>
        <v>26.475000000000005</v>
      </c>
      <c r="V9" s="91">
        <f>[5]Novembro!$B$25</f>
        <v>24.974999999999998</v>
      </c>
      <c r="W9" s="91">
        <f>[5]Novembro!$B$26</f>
        <v>24.620833333333337</v>
      </c>
      <c r="X9" s="91">
        <f>[5]Novembro!$B$27</f>
        <v>26.500000000000004</v>
      </c>
      <c r="Y9" s="91">
        <f>[5]Novembro!$B$28</f>
        <v>27.012500000000003</v>
      </c>
      <c r="Z9" s="91">
        <f>[5]Novembro!$B$29</f>
        <v>25.879166666666674</v>
      </c>
      <c r="AA9" s="91">
        <f>[5]Novembro!$B$30</f>
        <v>28.549999999999997</v>
      </c>
      <c r="AB9" s="91">
        <f>[5]Novembro!$B$31</f>
        <v>30.17916666666666</v>
      </c>
      <c r="AC9" s="91">
        <f>[5]Novembro!$B$32</f>
        <v>28.479166666666668</v>
      </c>
      <c r="AD9" s="91">
        <f>[5]Novembro!$B$33</f>
        <v>26.483333333333345</v>
      </c>
      <c r="AE9" s="91">
        <f>[5]Novembro!$B$34</f>
        <v>25.066666666666666</v>
      </c>
      <c r="AF9" s="96">
        <f t="shared" si="1"/>
        <v>25.165416666666669</v>
      </c>
    </row>
    <row r="10" spans="1:36" x14ac:dyDescent="0.2">
      <c r="A10" s="50" t="s">
        <v>93</v>
      </c>
      <c r="B10" s="91">
        <f>[6]Novembro!$B$5</f>
        <v>23.849999999999998</v>
      </c>
      <c r="C10" s="91">
        <f>[6]Novembro!$B$6</f>
        <v>22.658333333333335</v>
      </c>
      <c r="D10" s="91">
        <f>[6]Novembro!$B$7</f>
        <v>22.895833333333329</v>
      </c>
      <c r="E10" s="91">
        <f>[6]Novembro!$B$8</f>
        <v>24.775000000000006</v>
      </c>
      <c r="F10" s="91">
        <f>[6]Novembro!$B$9</f>
        <v>25.483333333333338</v>
      </c>
      <c r="G10" s="91">
        <f>[6]Novembro!$B$10</f>
        <v>24.337499999999995</v>
      </c>
      <c r="H10" s="91">
        <f>[6]Novembro!$B$11</f>
        <v>23.195833333333329</v>
      </c>
      <c r="I10" s="91">
        <f>[6]Novembro!$B$12</f>
        <v>23.304166666666664</v>
      </c>
      <c r="J10" s="91">
        <f>[6]Novembro!$B$13</f>
        <v>25.204347826086959</v>
      </c>
      <c r="K10" s="91">
        <f>[6]Novembro!$B$14</f>
        <v>26.512500000000003</v>
      </c>
      <c r="L10" s="91">
        <f>[6]Novembro!$B$15</f>
        <v>27.320833333333336</v>
      </c>
      <c r="M10" s="91">
        <f>[6]Novembro!$B$16</f>
        <v>23.679166666666671</v>
      </c>
      <c r="N10" s="91">
        <f>[6]Novembro!$B$17</f>
        <v>20.508695652173916</v>
      </c>
      <c r="O10" s="91">
        <f>[6]Novembro!$B$18</f>
        <v>23.237500000000001</v>
      </c>
      <c r="P10" s="91">
        <f>[6]Novembro!$B$19</f>
        <v>24.654166666666669</v>
      </c>
      <c r="Q10" s="91">
        <f>[6]Novembro!$B$20</f>
        <v>25.662499999999998</v>
      </c>
      <c r="R10" s="91">
        <f>[6]Novembro!$B$21</f>
        <v>26.604166666666661</v>
      </c>
      <c r="S10" s="91">
        <f>[6]Novembro!$B$22</f>
        <v>25.079166666666666</v>
      </c>
      <c r="T10" s="91">
        <f>[6]Novembro!$B$23</f>
        <v>24.379166666666666</v>
      </c>
      <c r="U10" s="91">
        <f>[6]Novembro!$B$24</f>
        <v>25.695833333333336</v>
      </c>
      <c r="V10" s="91">
        <f>[6]Novembro!$B$25</f>
        <v>24.179166666666664</v>
      </c>
      <c r="W10" s="91">
        <f>[6]Novembro!$B$26</f>
        <v>25.858333333333334</v>
      </c>
      <c r="X10" s="91">
        <f>[6]Novembro!$B$27</f>
        <v>26.279166666666658</v>
      </c>
      <c r="Y10" s="91">
        <f>[6]Novembro!$B$28</f>
        <v>26.366666666666671</v>
      </c>
      <c r="Z10" s="91">
        <f>[6]Novembro!$B$29</f>
        <v>26.125</v>
      </c>
      <c r="AA10" s="91">
        <f>[6]Novembro!$B$30</f>
        <v>26.80869565217391</v>
      </c>
      <c r="AB10" s="91">
        <f>[6]Novembro!$B$31</f>
        <v>26.604166666666671</v>
      </c>
      <c r="AC10" s="91">
        <f>[6]Novembro!$B$32</f>
        <v>26.987499999999994</v>
      </c>
      <c r="AD10" s="91">
        <f>[6]Novembro!$B$33</f>
        <v>27.704166666666666</v>
      </c>
      <c r="AE10" s="91">
        <f>[6]Novembro!$B$34</f>
        <v>25.083333333333332</v>
      </c>
      <c r="AF10" s="96">
        <f t="shared" si="1"/>
        <v>25.034474637681161</v>
      </c>
    </row>
    <row r="11" spans="1:36" x14ac:dyDescent="0.2">
      <c r="A11" s="50" t="s">
        <v>50</v>
      </c>
      <c r="B11" s="91">
        <f>[7]Novembro!$B$5</f>
        <v>25.229166666666671</v>
      </c>
      <c r="C11" s="91">
        <f>[7]Novembro!$B$6</f>
        <v>23.774999999999995</v>
      </c>
      <c r="D11" s="91">
        <f>[7]Novembro!$B$7</f>
        <v>24.095833333333335</v>
      </c>
      <c r="E11" s="91">
        <f>[7]Novembro!$B$8</f>
        <v>24.929166666666671</v>
      </c>
      <c r="F11" s="91">
        <f>[7]Novembro!$B$9</f>
        <v>25.574999999999999</v>
      </c>
      <c r="G11" s="91">
        <f>[7]Novembro!$B$10</f>
        <v>25.237500000000001</v>
      </c>
      <c r="H11" s="91">
        <f>[7]Novembro!$B$11</f>
        <v>24.570833333333336</v>
      </c>
      <c r="I11" s="91">
        <f>[7]Novembro!$B$12</f>
        <v>24.795833333333331</v>
      </c>
      <c r="J11" s="91">
        <f>[7]Novembro!$B$13</f>
        <v>25.883333333333336</v>
      </c>
      <c r="K11" s="91">
        <f>[7]Novembro!$B$14</f>
        <v>26.250000000000004</v>
      </c>
      <c r="L11" s="91">
        <f>[7]Novembro!$B$15</f>
        <v>27.320833333333329</v>
      </c>
      <c r="M11" s="91">
        <f>[7]Novembro!$B$16</f>
        <v>26.175000000000001</v>
      </c>
      <c r="N11" s="91">
        <f>[7]Novembro!$B$17</f>
        <v>22.283333333333331</v>
      </c>
      <c r="O11" s="91">
        <f>[7]Novembro!$B$18</f>
        <v>24.224999999999998</v>
      </c>
      <c r="P11" s="91">
        <f>[7]Novembro!$B$19</f>
        <v>25.8</v>
      </c>
      <c r="Q11" s="91">
        <f>[7]Novembro!$B$20</f>
        <v>26.983333333333334</v>
      </c>
      <c r="R11" s="91">
        <f>[7]Novembro!$B$21</f>
        <v>26.599999999999994</v>
      </c>
      <c r="S11" s="91">
        <f>[7]Novembro!$B$22</f>
        <v>28.133333333333329</v>
      </c>
      <c r="T11" s="91">
        <f>[7]Novembro!$B$23</f>
        <v>28.704166666666666</v>
      </c>
      <c r="U11" s="91">
        <f>[7]Novembro!$B$24</f>
        <v>28.829166666666666</v>
      </c>
      <c r="V11" s="91">
        <f>[7]Novembro!$B$25</f>
        <v>26.458333333333339</v>
      </c>
      <c r="W11" s="91">
        <f>[7]Novembro!$B$26</f>
        <v>25.287499999999998</v>
      </c>
      <c r="X11" s="91">
        <f>[7]Novembro!$B$27</f>
        <v>26.983333333333338</v>
      </c>
      <c r="Y11" s="91">
        <f>[7]Novembro!$B$28</f>
        <v>26.329166666666669</v>
      </c>
      <c r="Z11" s="91">
        <f>[7]Novembro!$B$29</f>
        <v>26.104166666666671</v>
      </c>
      <c r="AA11" s="91">
        <f>[7]Novembro!$B$30</f>
        <v>29.129166666666674</v>
      </c>
      <c r="AB11" s="91">
        <f>[7]Novembro!$B$31</f>
        <v>29.912499999999998</v>
      </c>
      <c r="AC11" s="91">
        <f>[7]Novembro!$B$32</f>
        <v>29.370833333333337</v>
      </c>
      <c r="AD11" s="91">
        <f>[7]Novembro!$B$33</f>
        <v>24.75</v>
      </c>
      <c r="AE11" s="91">
        <f>[7]Novembro!$B$34</f>
        <v>26.100000000000005</v>
      </c>
      <c r="AF11" s="96">
        <f t="shared" si="1"/>
        <v>26.194027777777777</v>
      </c>
    </row>
    <row r="12" spans="1:36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96" t="s">
        <v>203</v>
      </c>
      <c r="AI12" t="s">
        <v>33</v>
      </c>
    </row>
    <row r="13" spans="1:36" x14ac:dyDescent="0.2">
      <c r="A13" s="50" t="s">
        <v>96</v>
      </c>
      <c r="B13" s="91">
        <f>[8]Novembro!$B$5</f>
        <v>24.533333333333335</v>
      </c>
      <c r="C13" s="91">
        <f>[8]Novembro!$B$6</f>
        <v>25.187499999999996</v>
      </c>
      <c r="D13" s="91">
        <f>[8]Novembro!$B$7</f>
        <v>23.270833333333329</v>
      </c>
      <c r="E13" s="91">
        <f>[8]Novembro!$B$8</f>
        <v>25.720833333333335</v>
      </c>
      <c r="F13" s="91">
        <f>[8]Novembro!$B$9</f>
        <v>26.716666666666665</v>
      </c>
      <c r="G13" s="91">
        <f>[8]Novembro!$B$10</f>
        <v>26.075000000000003</v>
      </c>
      <c r="H13" s="91">
        <f>[8]Novembro!$B$11</f>
        <v>25.758333333333336</v>
      </c>
      <c r="I13" s="91">
        <f>[8]Novembro!$B$12</f>
        <v>25.129166666666666</v>
      </c>
      <c r="J13" s="91">
        <f>[8]Novembro!$B$13</f>
        <v>25.716666666666672</v>
      </c>
      <c r="K13" s="91">
        <f>[8]Novembro!$B$14</f>
        <v>27.220833333333335</v>
      </c>
      <c r="L13" s="91">
        <f>[8]Novembro!$B$15</f>
        <v>29.145833333333332</v>
      </c>
      <c r="M13" s="91">
        <f>[8]Novembro!$B$16</f>
        <v>24.375</v>
      </c>
      <c r="N13" s="91">
        <f>[8]Novembro!$B$17</f>
        <v>21.291666666666664</v>
      </c>
      <c r="O13" s="91">
        <f>[8]Novembro!$B$18</f>
        <v>23.662499999999994</v>
      </c>
      <c r="P13" s="91">
        <f>[8]Novembro!$B$19</f>
        <v>26.512499999999999</v>
      </c>
      <c r="Q13" s="91">
        <f>[8]Novembro!$B$20</f>
        <v>28.562500000000004</v>
      </c>
      <c r="R13" s="91">
        <f>[8]Novembro!$B$21</f>
        <v>29.499999999999989</v>
      </c>
      <c r="S13" s="91">
        <f>[8]Novembro!$B$22</f>
        <v>27.337500000000002</v>
      </c>
      <c r="T13" s="91">
        <f>[8]Novembro!$B$23</f>
        <v>26.833333333333332</v>
      </c>
      <c r="U13" s="91">
        <f>[8]Novembro!$B$24</f>
        <v>26.295833333333331</v>
      </c>
      <c r="V13" s="91">
        <f>[8]Novembro!$B$25</f>
        <v>26.566666666666666</v>
      </c>
      <c r="W13" s="91">
        <f>[8]Novembro!$B$26</f>
        <v>26.950000000000003</v>
      </c>
      <c r="X13" s="91">
        <f>[8]Novembro!$B$27</f>
        <v>28.241666666666664</v>
      </c>
      <c r="Y13" s="91">
        <f>[8]Novembro!$B$28</f>
        <v>28.920833333333334</v>
      </c>
      <c r="Z13" s="91">
        <f>[8]Novembro!$B$29</f>
        <v>28.954166666666669</v>
      </c>
      <c r="AA13" s="91">
        <f>[8]Novembro!$B$30</f>
        <v>28.849999999999998</v>
      </c>
      <c r="AB13" s="91">
        <f>[8]Novembro!$B$31</f>
        <v>29.783333333333335</v>
      </c>
      <c r="AC13" s="91">
        <f>[8]Novembro!$B$32</f>
        <v>30.912500000000005</v>
      </c>
      <c r="AD13" s="91">
        <f>[8]Novembro!$B$33</f>
        <v>31.441666666666674</v>
      </c>
      <c r="AE13" s="91">
        <f>[8]Novembro!$B$34</f>
        <v>28.075000000000003</v>
      </c>
      <c r="AF13" s="96">
        <f>AVERAGE(B13:AE13)</f>
        <v>26.918055555555561</v>
      </c>
    </row>
    <row r="14" spans="1:36" hidden="1" x14ac:dyDescent="0.2">
      <c r="A14" s="50" t="s">
        <v>100</v>
      </c>
      <c r="B14" s="91" t="str">
        <f>[9]Novembro!$B$5</f>
        <v>*</v>
      </c>
      <c r="C14" s="91" t="str">
        <f>[9]Novembro!$B$6</f>
        <v>*</v>
      </c>
      <c r="D14" s="91" t="str">
        <f>[9]Novembro!$B$7</f>
        <v>*</v>
      </c>
      <c r="E14" s="91" t="str">
        <f>[9]Novembro!$B$8</f>
        <v>*</v>
      </c>
      <c r="F14" s="91" t="str">
        <f>[9]Novembro!$B$9</f>
        <v>*</v>
      </c>
      <c r="G14" s="91" t="str">
        <f>[9]Novembro!$B$10</f>
        <v>*</v>
      </c>
      <c r="H14" s="91" t="str">
        <f>[9]Novembro!$B$11</f>
        <v>*</v>
      </c>
      <c r="I14" s="91" t="str">
        <f>[9]Novembro!$B$12</f>
        <v>*</v>
      </c>
      <c r="J14" s="91" t="str">
        <f>[9]Novembro!$B$13</f>
        <v>*</v>
      </c>
      <c r="K14" s="91" t="str">
        <f>[9]Novembro!$B$14</f>
        <v>*</v>
      </c>
      <c r="L14" s="91" t="str">
        <f>[9]Novembro!$B$15</f>
        <v>*</v>
      </c>
      <c r="M14" s="91" t="str">
        <f>[9]Novembro!$B$16</f>
        <v>*</v>
      </c>
      <c r="N14" s="91" t="str">
        <f>[9]Novembro!$B$17</f>
        <v>*</v>
      </c>
      <c r="O14" s="91" t="str">
        <f>[9]Novembro!$B$18</f>
        <v>*</v>
      </c>
      <c r="P14" s="91" t="str">
        <f>[9]Novembro!$B$19</f>
        <v>*</v>
      </c>
      <c r="Q14" s="91" t="str">
        <f>[9]Novembro!$B$20</f>
        <v>*</v>
      </c>
      <c r="R14" s="91" t="str">
        <f>[9]Novembro!$B$21</f>
        <v>*</v>
      </c>
      <c r="S14" s="91" t="str">
        <f>[9]Novembro!$B$22</f>
        <v>*</v>
      </c>
      <c r="T14" s="91" t="str">
        <f>[9]Novembro!$B$23</f>
        <v>*</v>
      </c>
      <c r="U14" s="91" t="str">
        <f>[9]Novembro!$B$24</f>
        <v>*</v>
      </c>
      <c r="V14" s="91" t="str">
        <f>[9]Novembro!$B$25</f>
        <v>*</v>
      </c>
      <c r="W14" s="91" t="str">
        <f>[9]Novembro!$B$26</f>
        <v>*</v>
      </c>
      <c r="X14" s="91" t="str">
        <f>[9]Novembro!$B$27</f>
        <v>*</v>
      </c>
      <c r="Y14" s="91" t="str">
        <f>[9]Novembro!$B$28</f>
        <v>*</v>
      </c>
      <c r="Z14" s="91" t="str">
        <f>[9]Novembro!$B$29</f>
        <v>*</v>
      </c>
      <c r="AA14" s="91" t="str">
        <f>[9]Novembro!$B$30</f>
        <v>*</v>
      </c>
      <c r="AB14" s="91" t="str">
        <f>[9]Novembro!$B$31</f>
        <v>*</v>
      </c>
      <c r="AC14" s="91" t="str">
        <f>[9]Novembro!$B$32</f>
        <v>*</v>
      </c>
      <c r="AD14" s="91" t="str">
        <f>[9]Novembro!$B$33</f>
        <v>*</v>
      </c>
      <c r="AE14" s="91" t="str">
        <f>[9]Novembro!$B$34</f>
        <v>*</v>
      </c>
      <c r="AF14" s="96" t="s">
        <v>203</v>
      </c>
    </row>
    <row r="15" spans="1:36" x14ac:dyDescent="0.2">
      <c r="A15" s="50" t="s">
        <v>103</v>
      </c>
      <c r="B15" s="91">
        <f>[10]Novembro!$B$5</f>
        <v>26.283333333333331</v>
      </c>
      <c r="C15" s="91">
        <f>[10]Novembro!$B$6</f>
        <v>24.833333333333332</v>
      </c>
      <c r="D15" s="91">
        <f>[10]Novembro!$B$7</f>
        <v>22.716666666666665</v>
      </c>
      <c r="E15" s="91">
        <f>[10]Novembro!$B$8</f>
        <v>25.599999999999998</v>
      </c>
      <c r="F15" s="91">
        <f>[10]Novembro!$B$9</f>
        <v>24.520833333333332</v>
      </c>
      <c r="G15" s="91">
        <f>[10]Novembro!$B$10</f>
        <v>24.862499999999997</v>
      </c>
      <c r="H15" s="91">
        <f>[10]Novembro!$B$11</f>
        <v>23.441666666666666</v>
      </c>
      <c r="I15" s="91">
        <f>[10]Novembro!$B$12</f>
        <v>23.57083333333334</v>
      </c>
      <c r="J15" s="91">
        <f>[10]Novembro!$B$13</f>
        <v>24.483333333333331</v>
      </c>
      <c r="K15" s="91">
        <f>[10]Novembro!$B$14</f>
        <v>26.129166666666666</v>
      </c>
      <c r="L15" s="91">
        <f>[10]Novembro!$B$15</f>
        <v>28.750000000000004</v>
      </c>
      <c r="M15" s="91">
        <f>[10]Novembro!$B$16</f>
        <v>22.629166666666674</v>
      </c>
      <c r="N15" s="91">
        <f>[10]Novembro!$B$17</f>
        <v>19.458333333333332</v>
      </c>
      <c r="O15" s="91">
        <f>[10]Novembro!$B$18</f>
        <v>22.112500000000001</v>
      </c>
      <c r="P15" s="91">
        <f>[10]Novembro!$B$19</f>
        <v>26.95</v>
      </c>
      <c r="Q15" s="91">
        <f>[10]Novembro!$B$20</f>
        <v>28.708333333333329</v>
      </c>
      <c r="R15" s="91">
        <f>[10]Novembro!$B$21</f>
        <v>29.112500000000001</v>
      </c>
      <c r="S15" s="91">
        <f>[10]Novembro!$B$22</f>
        <v>29.25</v>
      </c>
      <c r="T15" s="91">
        <f>[10]Novembro!$B$23</f>
        <v>27.520833333333329</v>
      </c>
      <c r="U15" s="91">
        <f>[10]Novembro!$B$24</f>
        <v>27.529166666666665</v>
      </c>
      <c r="V15" s="91">
        <f>[10]Novembro!$B$25</f>
        <v>26.087499999999995</v>
      </c>
      <c r="W15" s="91">
        <f>[10]Novembro!$B$26</f>
        <v>25.845833333333331</v>
      </c>
      <c r="X15" s="91">
        <f>[10]Novembro!$B$27</f>
        <v>28.191666666666663</v>
      </c>
      <c r="Y15" s="91">
        <f>[10]Novembro!$B$28</f>
        <v>27.920833333333331</v>
      </c>
      <c r="Z15" s="91">
        <f>[10]Novembro!$B$29</f>
        <v>27.341666666666669</v>
      </c>
      <c r="AA15" s="91">
        <f>[10]Novembro!$B$30</f>
        <v>29.370833333333334</v>
      </c>
      <c r="AB15" s="91">
        <f>[10]Novembro!$B$31</f>
        <v>30.583333333333332</v>
      </c>
      <c r="AC15" s="91">
        <f>[10]Novembro!$B$32</f>
        <v>29.949999999999992</v>
      </c>
      <c r="AD15" s="91">
        <f>[10]Novembro!$B$33</f>
        <v>26.654166666666669</v>
      </c>
      <c r="AE15" s="91">
        <f>[10]Novembro!$B$34</f>
        <v>25.650000000000002</v>
      </c>
      <c r="AF15" s="96">
        <f t="shared" ref="AF15:AF37" si="2">AVERAGE(B15:AE15)</f>
        <v>26.201944444444443</v>
      </c>
      <c r="AJ15" t="s">
        <v>33</v>
      </c>
    </row>
    <row r="16" spans="1:36" x14ac:dyDescent="0.2">
      <c r="A16" s="50" t="s">
        <v>150</v>
      </c>
      <c r="B16" s="91">
        <f>[11]Novembro!$B$5</f>
        <v>25.859999999999996</v>
      </c>
      <c r="C16" s="91">
        <f>[11]Novembro!$B$6</f>
        <v>22.505000000000003</v>
      </c>
      <c r="D16" s="91">
        <f>[11]Novembro!$B$7</f>
        <v>23.517391304347829</v>
      </c>
      <c r="E16" s="91">
        <f>[11]Novembro!$B$8</f>
        <v>24.881818181818186</v>
      </c>
      <c r="F16" s="91">
        <f>[11]Novembro!$B$9</f>
        <v>26.063636363636359</v>
      </c>
      <c r="G16" s="91">
        <f>[11]Novembro!$B$10</f>
        <v>25.378260869565221</v>
      </c>
      <c r="H16" s="91">
        <f>[11]Novembro!$B$11</f>
        <v>23.94583333333334</v>
      </c>
      <c r="I16" s="91">
        <f>[11]Novembro!$B$12</f>
        <v>24.409999999999993</v>
      </c>
      <c r="J16" s="91">
        <f>[11]Novembro!$B$13</f>
        <v>25.709090909090911</v>
      </c>
      <c r="K16" s="91">
        <f>[11]Novembro!$B$14</f>
        <v>27.578260869565216</v>
      </c>
      <c r="L16" s="91">
        <f>[11]Novembro!$B$15</f>
        <v>28.699999999999996</v>
      </c>
      <c r="M16" s="91">
        <f>[11]Novembro!$B$16</f>
        <v>23.636363636363637</v>
      </c>
      <c r="N16" s="91">
        <f>[11]Novembro!$B$17</f>
        <v>21.160869565217393</v>
      </c>
      <c r="O16" s="91">
        <f>[11]Novembro!$B$18</f>
        <v>24.765217391304351</v>
      </c>
      <c r="P16" s="91">
        <f>[11]Novembro!$B$19</f>
        <v>27.159090909090903</v>
      </c>
      <c r="Q16" s="91">
        <f>[11]Novembro!$B$20</f>
        <v>26.577272727272724</v>
      </c>
      <c r="R16" s="91">
        <f>[11]Novembro!$B$21</f>
        <v>26.545454545454547</v>
      </c>
      <c r="S16" s="91">
        <f>[11]Novembro!$B$22</f>
        <v>26.964069264069263</v>
      </c>
      <c r="T16" s="91">
        <f>[11]Novembro!$B$23</f>
        <v>25.814285714285717</v>
      </c>
      <c r="U16" s="91">
        <f>[11]Novembro!$B$24</f>
        <v>26.4</v>
      </c>
      <c r="V16" s="91">
        <f>[11]Novembro!$B$25</f>
        <v>24.68095238095238</v>
      </c>
      <c r="W16" s="91">
        <f>[11]Novembro!$B$26</f>
        <v>25.920833333333331</v>
      </c>
      <c r="X16" s="91">
        <f>[11]Novembro!$B$27</f>
        <v>26.7695652173913</v>
      </c>
      <c r="Y16" s="91">
        <f>[11]Novembro!$B$28</f>
        <v>27.386956521739133</v>
      </c>
      <c r="Z16" s="91">
        <f>[11]Novembro!$B$29</f>
        <v>28.859090909090909</v>
      </c>
      <c r="AA16" s="91">
        <f>[11]Novembro!$B$30</f>
        <v>28.860000000000003</v>
      </c>
      <c r="AB16" s="91">
        <f>[11]Novembro!$B$31</f>
        <v>28.190000000000005</v>
      </c>
      <c r="AC16" s="91">
        <f>[11]Novembro!$B$32</f>
        <v>28.05</v>
      </c>
      <c r="AD16" s="91">
        <f>[11]Novembro!$B$33</f>
        <v>27.738095238095237</v>
      </c>
      <c r="AE16" s="91">
        <f>[11]Novembro!$B$34</f>
        <v>25.345454545454551</v>
      </c>
      <c r="AF16" s="96">
        <f t="shared" si="2"/>
        <v>25.979095457682416</v>
      </c>
      <c r="AJ16" t="s">
        <v>33</v>
      </c>
    </row>
    <row r="17" spans="1:38" ht="12.75" customHeight="1" x14ac:dyDescent="0.2">
      <c r="A17" s="50" t="s">
        <v>2</v>
      </c>
      <c r="B17" s="91">
        <f>[12]Novembro!$B$5</f>
        <v>25.0625</v>
      </c>
      <c r="C17" s="91">
        <f>[12]Novembro!$B$6</f>
        <v>22.916666666666668</v>
      </c>
      <c r="D17" s="91">
        <f>[12]Novembro!$B$7</f>
        <v>22.9375</v>
      </c>
      <c r="E17" s="91">
        <f>[12]Novembro!$B$8</f>
        <v>25.050000000000008</v>
      </c>
      <c r="F17" s="91">
        <f>[12]Novembro!$B$9</f>
        <v>25.362500000000008</v>
      </c>
      <c r="G17" s="91">
        <f>[12]Novembro!$B$10</f>
        <v>24.637499999999992</v>
      </c>
      <c r="H17" s="91">
        <f>[12]Novembro!$B$11</f>
        <v>24.204166666666662</v>
      </c>
      <c r="I17" s="91">
        <f>[12]Novembro!$B$12</f>
        <v>23.808333333333334</v>
      </c>
      <c r="J17" s="91">
        <f>[12]Novembro!$B$13</f>
        <v>25.462500000000002</v>
      </c>
      <c r="K17" s="91">
        <f>[12]Novembro!$B$14</f>
        <v>27.687500000000011</v>
      </c>
      <c r="L17" s="91">
        <f>[12]Novembro!$B$15</f>
        <v>29.356521739130432</v>
      </c>
      <c r="M17" s="91">
        <f>[12]Novembro!$B$16</f>
        <v>25.416666666666668</v>
      </c>
      <c r="N17" s="91">
        <f>[12]Novembro!$B$17</f>
        <v>20.462499999999995</v>
      </c>
      <c r="O17" s="91">
        <f>[12]Novembro!$B$18</f>
        <v>24.375</v>
      </c>
      <c r="P17" s="91">
        <f>[12]Novembro!$B$19</f>
        <v>27.374999999999996</v>
      </c>
      <c r="Q17" s="91">
        <f>[12]Novembro!$B$20</f>
        <v>27.566666666666663</v>
      </c>
      <c r="R17" s="91">
        <f>[12]Novembro!$B$21</f>
        <v>27.858333333333331</v>
      </c>
      <c r="S17" s="91">
        <f>[12]Novembro!$B$22</f>
        <v>26.083333333333329</v>
      </c>
      <c r="T17" s="91">
        <f>[12]Novembro!$B$23</f>
        <v>25.737500000000001</v>
      </c>
      <c r="U17" s="91">
        <f>[12]Novembro!$B$24</f>
        <v>26.583333333333332</v>
      </c>
      <c r="V17" s="91">
        <f>[12]Novembro!$B$25</f>
        <v>25.3</v>
      </c>
      <c r="W17" s="91">
        <f>[12]Novembro!$B$26</f>
        <v>27.366666666666664</v>
      </c>
      <c r="X17" s="91">
        <f>[12]Novembro!$B$27</f>
        <v>27.587500000000006</v>
      </c>
      <c r="Y17" s="91">
        <f>[12]Novembro!$B$28</f>
        <v>28.166666666666661</v>
      </c>
      <c r="Z17" s="91">
        <f>[12]Novembro!$B$29</f>
        <v>28.733333333333334</v>
      </c>
      <c r="AA17" s="91">
        <f>[12]Novembro!$B$30</f>
        <v>28.712500000000002</v>
      </c>
      <c r="AB17" s="91">
        <f>[12]Novembro!$B$31</f>
        <v>28.512499999999999</v>
      </c>
      <c r="AC17" s="91">
        <f>[12]Novembro!$B$32</f>
        <v>27.212499999999995</v>
      </c>
      <c r="AD17" s="91">
        <f>[12]Novembro!$B$33</f>
        <v>28.816666666666663</v>
      </c>
      <c r="AE17" s="91">
        <f>[12]Novembro!$B$34</f>
        <v>25.662500000000005</v>
      </c>
      <c r="AF17" s="96">
        <f t="shared" si="2"/>
        <v>26.133828502415458</v>
      </c>
      <c r="AH17" s="11" t="s">
        <v>33</v>
      </c>
    </row>
    <row r="18" spans="1:38" x14ac:dyDescent="0.2">
      <c r="A18" s="50" t="s">
        <v>3</v>
      </c>
      <c r="B18" s="91">
        <f>[13]Novembro!$B$5</f>
        <v>25.962500000000002</v>
      </c>
      <c r="C18" s="91">
        <f>[13]Novembro!$B$6</f>
        <v>24.429166666666671</v>
      </c>
      <c r="D18" s="91">
        <f>[13]Novembro!$B$7</f>
        <v>22.9375</v>
      </c>
      <c r="E18" s="91">
        <f>[13]Novembro!$B$8</f>
        <v>24.279166666666669</v>
      </c>
      <c r="F18" s="91">
        <f>[13]Novembro!$B$9</f>
        <v>24.470833333333331</v>
      </c>
      <c r="G18" s="91">
        <f>[13]Novembro!$B$10</f>
        <v>26.133333333333336</v>
      </c>
      <c r="H18" s="91">
        <f>[13]Novembro!$B$11</f>
        <v>24.383333333333329</v>
      </c>
      <c r="I18" s="91">
        <f>[13]Novembro!$B$12</f>
        <v>23.945833333333329</v>
      </c>
      <c r="J18" s="91">
        <f>[13]Novembro!$B$13</f>
        <v>26.191666666666663</v>
      </c>
      <c r="K18" s="91">
        <f>[13]Novembro!$B$14</f>
        <v>26.995833333333334</v>
      </c>
      <c r="L18" s="91">
        <f>[13]Novembro!$B$15</f>
        <v>28.320833333333329</v>
      </c>
      <c r="M18" s="91">
        <f>[13]Novembro!$B$16</f>
        <v>25.7</v>
      </c>
      <c r="N18" s="91">
        <f>[13]Novembro!$B$17</f>
        <v>25.279166666666665</v>
      </c>
      <c r="O18" s="91">
        <f>[13]Novembro!$B$18</f>
        <v>26.083333333333339</v>
      </c>
      <c r="P18" s="91">
        <f>[13]Novembro!$B$19</f>
        <v>26.658333333333331</v>
      </c>
      <c r="Q18" s="91">
        <f>[13]Novembro!$B$20</f>
        <v>25.295833333333334</v>
      </c>
      <c r="R18" s="91">
        <f>[13]Novembro!$B$21</f>
        <v>24.533333333333342</v>
      </c>
      <c r="S18" s="91">
        <f>[13]Novembro!$B$22</f>
        <v>26.062499999999996</v>
      </c>
      <c r="T18" s="91">
        <f>[13]Novembro!$B$23</f>
        <v>26.120833333333334</v>
      </c>
      <c r="U18" s="91">
        <f>[13]Novembro!$B$24</f>
        <v>26.170833333333334</v>
      </c>
      <c r="V18" s="91">
        <f>[13]Novembro!$B$25</f>
        <v>25.187499999999996</v>
      </c>
      <c r="W18" s="91">
        <f>[13]Novembro!$B$26</f>
        <v>24.270833333333339</v>
      </c>
      <c r="X18" s="91">
        <f>[13]Novembro!$B$27</f>
        <v>25.308333333333326</v>
      </c>
      <c r="Y18" s="91">
        <f>[13]Novembro!$B$28</f>
        <v>26.674999999999997</v>
      </c>
      <c r="Z18" s="91">
        <f>[13]Novembro!$B$29</f>
        <v>26.837499999999995</v>
      </c>
      <c r="AA18" s="91">
        <f>[13]Novembro!$B$30</f>
        <v>28.066666666666666</v>
      </c>
      <c r="AB18" s="91">
        <f>[13]Novembro!$B$31</f>
        <v>26.854166666666668</v>
      </c>
      <c r="AC18" s="91">
        <f>[13]Novembro!$B$32</f>
        <v>27.116666666666664</v>
      </c>
      <c r="AD18" s="91">
        <f>[13]Novembro!$B$33</f>
        <v>24.141666666666666</v>
      </c>
      <c r="AE18" s="91">
        <f>[13]Novembro!$B$34</f>
        <v>26.745833333333334</v>
      </c>
      <c r="AF18" s="96">
        <f t="shared" si="2"/>
        <v>25.705277777777773</v>
      </c>
      <c r="AG18" s="11" t="s">
        <v>33</v>
      </c>
      <c r="AH18" s="11" t="s">
        <v>33</v>
      </c>
      <c r="AK18" t="s">
        <v>33</v>
      </c>
    </row>
    <row r="19" spans="1:38" hidden="1" x14ac:dyDescent="0.2">
      <c r="A19" s="50" t="s">
        <v>4</v>
      </c>
      <c r="B19" s="91" t="str">
        <f>[14]Novembro!$B5</f>
        <v>*</v>
      </c>
      <c r="C19" s="91" t="str">
        <f>[14]Novembro!$B6</f>
        <v>*</v>
      </c>
      <c r="D19" s="91" t="str">
        <f>[14]Novembro!$B7</f>
        <v>*</v>
      </c>
      <c r="E19" s="91" t="str">
        <f>[14]Novembro!$B8</f>
        <v>*</v>
      </c>
      <c r="F19" s="91" t="str">
        <f>[14]Novembro!$B9</f>
        <v>*</v>
      </c>
      <c r="G19" s="91" t="str">
        <f>[14]Novembro!$B10</f>
        <v>*</v>
      </c>
      <c r="H19" s="91" t="str">
        <f>[14]Novembro!$B11</f>
        <v>*</v>
      </c>
      <c r="I19" s="91" t="str">
        <f>[14]Novembro!$B12</f>
        <v>*</v>
      </c>
      <c r="J19" s="91" t="str">
        <f>[14]Novembro!$B13</f>
        <v>*</v>
      </c>
      <c r="K19" s="91" t="str">
        <f>[14]Novembro!$B14</f>
        <v>*</v>
      </c>
      <c r="L19" s="91" t="str">
        <f>[14]Novembro!$B15</f>
        <v>*</v>
      </c>
      <c r="M19" s="91" t="str">
        <f>[14]Novembro!$B16</f>
        <v>*</v>
      </c>
      <c r="N19" s="91" t="str">
        <f>[14]Novembro!$B17</f>
        <v>*</v>
      </c>
      <c r="O19" s="91" t="str">
        <f>[14]Novembro!$B18</f>
        <v>*</v>
      </c>
      <c r="P19" s="91" t="str">
        <f>[14]Novembro!$B19</f>
        <v>*</v>
      </c>
      <c r="Q19" s="91" t="str">
        <f>[14]Novembro!$B20</f>
        <v>*</v>
      </c>
      <c r="R19" s="91" t="str">
        <f>[14]Novembro!$B21</f>
        <v>*</v>
      </c>
      <c r="S19" s="91" t="str">
        <f>[14]Novembro!$B22</f>
        <v>*</v>
      </c>
      <c r="T19" s="91" t="str">
        <f>[14]Novembro!$B23</f>
        <v>*</v>
      </c>
      <c r="U19" s="91" t="str">
        <f>[14]Novembro!$B24</f>
        <v>*</v>
      </c>
      <c r="V19" s="91" t="str">
        <f>[14]Novembro!$B25</f>
        <v>*</v>
      </c>
      <c r="W19" s="91" t="str">
        <f>[14]Novembro!$B26</f>
        <v>*</v>
      </c>
      <c r="X19" s="91" t="str">
        <f>[14]Novembro!$B27</f>
        <v>*</v>
      </c>
      <c r="Y19" s="91" t="str">
        <f>[14]Novembro!$B28</f>
        <v>*</v>
      </c>
      <c r="Z19" s="91" t="str">
        <f>[14]Novembro!$B29</f>
        <v>*</v>
      </c>
      <c r="AA19" s="91" t="str">
        <f>[14]Novembro!$B30</f>
        <v>*</v>
      </c>
      <c r="AB19" s="91" t="str">
        <f>[14]Novembro!$B31</f>
        <v>*</v>
      </c>
      <c r="AC19" s="91" t="str">
        <f>[14]Novembro!$B32</f>
        <v>*</v>
      </c>
      <c r="AD19" s="91" t="str">
        <f>[14]Novembro!$B33</f>
        <v>*</v>
      </c>
      <c r="AE19" s="91" t="str">
        <f>[14]Novembro!$B34</f>
        <v>*</v>
      </c>
      <c r="AF19" s="96" t="e">
        <f t="shared" si="2"/>
        <v>#DIV/0!</v>
      </c>
      <c r="AG19" t="s">
        <v>33</v>
      </c>
      <c r="AH19" s="11" t="s">
        <v>33</v>
      </c>
      <c r="AJ19" t="s">
        <v>33</v>
      </c>
    </row>
    <row r="20" spans="1:38" x14ac:dyDescent="0.2">
      <c r="A20" s="50" t="s">
        <v>5</v>
      </c>
      <c r="B20" s="91">
        <f>[15]Novembro!$B$5</f>
        <v>27.945833333333329</v>
      </c>
      <c r="C20" s="91">
        <f>[15]Novembro!$B$6</f>
        <v>25.629166666666666</v>
      </c>
      <c r="D20" s="91">
        <f>[15]Novembro!$B$7</f>
        <v>26.391666666666669</v>
      </c>
      <c r="E20" s="91">
        <f>[15]Novembro!$B$8</f>
        <v>27.529166666666669</v>
      </c>
      <c r="F20" s="91">
        <f>[15]Novembro!$B$9</f>
        <v>29.1875</v>
      </c>
      <c r="G20" s="91">
        <f>[15]Novembro!$B$10</f>
        <v>27.7</v>
      </c>
      <c r="H20" s="91">
        <f>[15]Novembro!$B$11</f>
        <v>26.516666666666662</v>
      </c>
      <c r="I20" s="91">
        <f>[15]Novembro!$B$12</f>
        <v>27.045833333333334</v>
      </c>
      <c r="J20" s="91">
        <f>[15]Novembro!$B$13</f>
        <v>28.387499999999999</v>
      </c>
      <c r="K20" s="91">
        <f>[15]Novembro!$B$14</f>
        <v>29.479166666666668</v>
      </c>
      <c r="L20" s="91">
        <f>[15]Novembro!$B$15</f>
        <v>30.695833333333329</v>
      </c>
      <c r="M20" s="91">
        <f>[15]Novembro!$B$16</f>
        <v>26.341666666666669</v>
      </c>
      <c r="N20" s="91">
        <f>[15]Novembro!$B$17</f>
        <v>21.962500000000002</v>
      </c>
      <c r="O20" s="91">
        <f>[15]Novembro!$B$18</f>
        <v>25.991666666666664</v>
      </c>
      <c r="P20" s="91">
        <f>[15]Novembro!$B$19</f>
        <v>29.254166666666666</v>
      </c>
      <c r="Q20" s="91">
        <f>[15]Novembro!$B$20</f>
        <v>31.437500000000004</v>
      </c>
      <c r="R20" s="91">
        <f>[15]Novembro!$B$21</f>
        <v>29.520833333333329</v>
      </c>
      <c r="S20" s="91">
        <f>[15]Novembro!$B$22</f>
        <v>28.037499999999994</v>
      </c>
      <c r="T20" s="91">
        <f>[15]Novembro!$B$23</f>
        <v>26.558333333333334</v>
      </c>
      <c r="U20" s="91">
        <f>[15]Novembro!$B$24</f>
        <v>28.058333333333334</v>
      </c>
      <c r="V20" s="91">
        <f>[15]Novembro!$B$25</f>
        <v>27.991666666666664</v>
      </c>
      <c r="W20" s="91">
        <f>[15]Novembro!$B$26</f>
        <v>27.291666666666671</v>
      </c>
      <c r="X20" s="91">
        <f>[15]Novembro!$B$27</f>
        <v>26.004166666666666</v>
      </c>
      <c r="Y20" s="91">
        <f>[15]Novembro!$B$28</f>
        <v>29.404166666666669</v>
      </c>
      <c r="Z20" s="91">
        <f>[15]Novembro!$B$29</f>
        <v>31.612499999999997</v>
      </c>
      <c r="AA20" s="91">
        <f>[15]Novembro!$B$30</f>
        <v>30.441666666666659</v>
      </c>
      <c r="AB20" s="91">
        <f>[15]Novembro!$B$31</f>
        <v>29.787499999999998</v>
      </c>
      <c r="AC20" s="91">
        <f>[15]Novembro!$B$32</f>
        <v>31.316666666666666</v>
      </c>
      <c r="AD20" s="91">
        <f>[15]Novembro!$B$33</f>
        <v>31.45</v>
      </c>
      <c r="AE20" s="91">
        <f>[15]Novembro!$B$34</f>
        <v>28.2</v>
      </c>
      <c r="AF20" s="96">
        <f t="shared" si="2"/>
        <v>28.239027777777778</v>
      </c>
      <c r="AG20" s="11" t="s">
        <v>33</v>
      </c>
      <c r="AH20" s="11" t="s">
        <v>33</v>
      </c>
    </row>
    <row r="21" spans="1:38" x14ac:dyDescent="0.2">
      <c r="A21" s="50" t="s">
        <v>31</v>
      </c>
      <c r="B21" s="91">
        <f>[16]Novembro!$B$5</f>
        <v>24.866666666666664</v>
      </c>
      <c r="C21" s="91">
        <f>[16]Novembro!$B$6</f>
        <v>23.437500000000004</v>
      </c>
      <c r="D21" s="91">
        <f>[16]Novembro!$B$7</f>
        <v>23.500000000000004</v>
      </c>
      <c r="E21" s="91">
        <f>[16]Novembro!$B$8</f>
        <v>23.633333333333336</v>
      </c>
      <c r="F21" s="91">
        <f>[16]Novembro!$B$9</f>
        <v>23.424999999999997</v>
      </c>
      <c r="G21" s="91">
        <f>[16]Novembro!$B$10</f>
        <v>24.437499999999996</v>
      </c>
      <c r="H21" s="91">
        <f>[16]Novembro!$B$11</f>
        <v>22.720833333333335</v>
      </c>
      <c r="I21" s="91">
        <f>[16]Novembro!$B$12</f>
        <v>22.041666666666668</v>
      </c>
      <c r="J21" s="91">
        <f>[16]Novembro!$B$13</f>
        <v>24.608333333333334</v>
      </c>
      <c r="K21" s="91">
        <f>[16]Novembro!$B$14</f>
        <v>26.879166666666674</v>
      </c>
      <c r="L21" s="91">
        <f>[16]Novembro!$B$15</f>
        <v>26.6875</v>
      </c>
      <c r="M21" s="91">
        <f>[16]Novembro!$B$16</f>
        <v>22.837500000000002</v>
      </c>
      <c r="N21" s="91">
        <f>[16]Novembro!$B$17</f>
        <v>22.554166666666664</v>
      </c>
      <c r="O21" s="91">
        <f>[16]Novembro!$B$18</f>
        <v>23.962500000000002</v>
      </c>
      <c r="P21" s="91">
        <f>[16]Novembro!$B$19</f>
        <v>23.95</v>
      </c>
      <c r="Q21" s="91">
        <f>[16]Novembro!$B$20</f>
        <v>24.387499999999999</v>
      </c>
      <c r="R21" s="91">
        <f>[16]Novembro!$B$21</f>
        <v>24.733333333333334</v>
      </c>
      <c r="S21" s="91">
        <f>[16]Novembro!$B$22</f>
        <v>24.275000000000002</v>
      </c>
      <c r="T21" s="91">
        <f>[16]Novembro!$B$23</f>
        <v>23.066666666666666</v>
      </c>
      <c r="U21" s="91">
        <f>[16]Novembro!$B$24</f>
        <v>23.945833333333336</v>
      </c>
      <c r="V21" s="91">
        <f>[16]Novembro!$B$25</f>
        <v>24.075000000000003</v>
      </c>
      <c r="W21" s="91">
        <f>[16]Novembro!$B$26</f>
        <v>23.850000000000005</v>
      </c>
      <c r="X21" s="91">
        <f>[16]Novembro!$B$27</f>
        <v>25.062500000000004</v>
      </c>
      <c r="Y21" s="91">
        <f>[16]Novembro!$B$28</f>
        <v>26.091666666666669</v>
      </c>
      <c r="Z21" s="91">
        <f>[16]Novembro!$B$29</f>
        <v>27.008333333333336</v>
      </c>
      <c r="AA21" s="91">
        <f>[16]Novembro!$B$30</f>
        <v>26.270833333333329</v>
      </c>
      <c r="AB21" s="91">
        <f>[16]Novembro!$B$31</f>
        <v>26</v>
      </c>
      <c r="AC21" s="91">
        <f>[16]Novembro!$B$32</f>
        <v>26.341666666666665</v>
      </c>
      <c r="AD21" s="91">
        <f>[16]Novembro!$B$33</f>
        <v>25.74166666666666</v>
      </c>
      <c r="AE21" s="91">
        <f>[16]Novembro!$B$34</f>
        <v>24.612500000000008</v>
      </c>
      <c r="AF21" s="96">
        <f t="shared" si="2"/>
        <v>24.500138888888888</v>
      </c>
      <c r="AH21" s="11" t="s">
        <v>33</v>
      </c>
      <c r="AI21" t="s">
        <v>33</v>
      </c>
      <c r="AJ21" t="s">
        <v>33</v>
      </c>
    </row>
    <row r="22" spans="1:38" x14ac:dyDescent="0.2">
      <c r="A22" s="50" t="s">
        <v>6</v>
      </c>
      <c r="B22" s="91">
        <f>[17]Novembro!$B$5</f>
        <v>26.814285714285717</v>
      </c>
      <c r="C22" s="91">
        <f>[17]Novembro!$B$6</f>
        <v>24.04</v>
      </c>
      <c r="D22" s="91">
        <f>[17]Novembro!$B$7</f>
        <v>25.304347826086961</v>
      </c>
      <c r="E22" s="91">
        <f>[17]Novembro!$B$8</f>
        <v>27.776190476190475</v>
      </c>
      <c r="F22" s="91">
        <f>[17]Novembro!$B$9</f>
        <v>26.052173913043479</v>
      </c>
      <c r="G22" s="91">
        <f>[17]Novembro!$B$10</f>
        <v>25.327272727272728</v>
      </c>
      <c r="H22" s="91">
        <f>[17]Novembro!$B$11</f>
        <v>24.978260869565212</v>
      </c>
      <c r="I22" s="91">
        <f>[17]Novembro!$B$12</f>
        <v>25.829999999999995</v>
      </c>
      <c r="J22" s="91">
        <f>[17]Novembro!$B$13</f>
        <v>27.195238095238089</v>
      </c>
      <c r="K22" s="91">
        <f>[17]Novembro!$B$14</f>
        <v>28.459090909090911</v>
      </c>
      <c r="L22" s="91">
        <f>[17]Novembro!$B$15</f>
        <v>29.008333333333329</v>
      </c>
      <c r="M22" s="91">
        <f>[17]Novembro!$B$16</f>
        <v>26.060869565217391</v>
      </c>
      <c r="N22" s="91">
        <f>[17]Novembro!$B$17</f>
        <v>25.52105263157895</v>
      </c>
      <c r="O22" s="91">
        <f>[17]Novembro!$B$18</f>
        <v>27.025000000000002</v>
      </c>
      <c r="P22" s="91">
        <f>[17]Novembro!$B$19</f>
        <v>27.726086956521737</v>
      </c>
      <c r="Q22" s="91">
        <f>[17]Novembro!$B$20</f>
        <v>27.645454545454548</v>
      </c>
      <c r="R22" s="91">
        <f>[17]Novembro!$B$21</f>
        <v>27.450000000000003</v>
      </c>
      <c r="S22" s="91">
        <f>[17]Novembro!$B$22</f>
        <v>26.714999999999996</v>
      </c>
      <c r="T22" s="91">
        <f>[17]Novembro!$B$23</f>
        <v>27.847619047619045</v>
      </c>
      <c r="U22" s="91">
        <f>[17]Novembro!$B$24</f>
        <v>26.457142857142859</v>
      </c>
      <c r="V22" s="91">
        <f>[17]Novembro!$B$25</f>
        <v>27.831818181818186</v>
      </c>
      <c r="W22" s="91">
        <f>[17]Novembro!$B$26</f>
        <v>27.241666666666664</v>
      </c>
      <c r="X22" s="91">
        <f>[17]Novembro!$B$27</f>
        <v>27.052173913043475</v>
      </c>
      <c r="Y22" s="91">
        <f>[17]Novembro!$B$28</f>
        <v>29.347826086956516</v>
      </c>
      <c r="Z22" s="91">
        <f>[17]Novembro!$B$29</f>
        <v>29.54545454545455</v>
      </c>
      <c r="AA22" s="91">
        <f>[17]Novembro!$B$30</f>
        <v>30.290476190476191</v>
      </c>
      <c r="AB22" s="91">
        <f>[17]Novembro!$B$31</f>
        <v>29.934999999999995</v>
      </c>
      <c r="AC22" s="91">
        <f>[17]Novembro!$B$32</f>
        <v>30.276190476190479</v>
      </c>
      <c r="AD22" s="91">
        <f>[17]Novembro!$B$33</f>
        <v>30.810000000000002</v>
      </c>
      <c r="AE22" s="91">
        <f>[17]Novembro!$B$34</f>
        <v>26.695454545454542</v>
      </c>
      <c r="AF22" s="96">
        <f t="shared" si="2"/>
        <v>27.408649335790066</v>
      </c>
      <c r="AG22" t="s">
        <v>33</v>
      </c>
      <c r="AJ22" t="s">
        <v>33</v>
      </c>
    </row>
    <row r="23" spans="1:38" x14ac:dyDescent="0.2">
      <c r="A23" s="50" t="s">
        <v>7</v>
      </c>
      <c r="B23" s="91">
        <f>[18]Novembro!$B$5</f>
        <v>26.44583333333334</v>
      </c>
      <c r="C23" s="91">
        <f>[18]Novembro!$B$6</f>
        <v>24.454166666666662</v>
      </c>
      <c r="D23" s="91">
        <f>[18]Novembro!$B$7</f>
        <v>22.608333333333334</v>
      </c>
      <c r="E23" s="91">
        <f>[18]Novembro!$B$8</f>
        <v>25.599999999999998</v>
      </c>
      <c r="F23" s="91">
        <f>[18]Novembro!$B$9</f>
        <v>25.45</v>
      </c>
      <c r="G23" s="91">
        <f>[18]Novembro!$B$10</f>
        <v>24.783333333333335</v>
      </c>
      <c r="H23" s="91">
        <f>[18]Novembro!$B$11</f>
        <v>23.204166666666662</v>
      </c>
      <c r="I23" s="91">
        <f>[18]Novembro!$B$12</f>
        <v>23.470833333333331</v>
      </c>
      <c r="J23" s="91">
        <f>[18]Novembro!$B$13</f>
        <v>25.00833333333334</v>
      </c>
      <c r="K23" s="91">
        <f>[18]Novembro!$B$14</f>
        <v>27.654166666666669</v>
      </c>
      <c r="L23" s="91">
        <f>[18]Novembro!$B$15</f>
        <v>29.075000000000003</v>
      </c>
      <c r="M23" s="91">
        <f>[18]Novembro!$B$16</f>
        <v>23.891666666666666</v>
      </c>
      <c r="N23" s="91">
        <f>[18]Novembro!$B$17</f>
        <v>20.224999999999998</v>
      </c>
      <c r="O23" s="91">
        <f>[18]Novembro!$B$18</f>
        <v>23.591666666666669</v>
      </c>
      <c r="P23" s="91">
        <f>[18]Novembro!$B$19</f>
        <v>27.579166666666669</v>
      </c>
      <c r="Q23" s="91">
        <f>[18]Novembro!$B$20</f>
        <v>28.8125</v>
      </c>
      <c r="R23" s="91">
        <f>[18]Novembro!$B$21</f>
        <v>29.341666666666679</v>
      </c>
      <c r="S23" s="91">
        <f>[18]Novembro!$B$22</f>
        <v>29.058333333333334</v>
      </c>
      <c r="T23" s="91">
        <f>[18]Novembro!$B$23</f>
        <v>27.270833333333329</v>
      </c>
      <c r="U23" s="91">
        <f>[18]Novembro!$B$24</f>
        <v>27.379166666666666</v>
      </c>
      <c r="V23" s="91">
        <f>[18]Novembro!$B$25</f>
        <v>25.958333333333329</v>
      </c>
      <c r="W23" s="91">
        <f>[18]Novembro!$B$26</f>
        <v>25.891666666666669</v>
      </c>
      <c r="X23" s="91">
        <f>[18]Novembro!$B$27</f>
        <v>27.983333333333331</v>
      </c>
      <c r="Y23" s="91">
        <f>[18]Novembro!$B$28</f>
        <v>28.033333333333328</v>
      </c>
      <c r="Z23" s="91">
        <f>[18]Novembro!$B$29</f>
        <v>27.441666666666663</v>
      </c>
      <c r="AA23" s="91">
        <f>[18]Novembro!$B$30</f>
        <v>29.791666666666661</v>
      </c>
      <c r="AB23" s="91">
        <f>[18]Novembro!$B$31</f>
        <v>29.783333333333331</v>
      </c>
      <c r="AC23" s="91">
        <f>[18]Novembro!$B$32</f>
        <v>29.316666666666663</v>
      </c>
      <c r="AD23" s="91">
        <f>[18]Novembro!$B$33</f>
        <v>26.237499999999994</v>
      </c>
      <c r="AE23" s="91">
        <f>[18]Novembro!$B$34</f>
        <v>24.708333333333329</v>
      </c>
      <c r="AF23" s="96">
        <f t="shared" si="2"/>
        <v>26.335000000000001</v>
      </c>
      <c r="AH23" t="s">
        <v>33</v>
      </c>
      <c r="AJ23" t="s">
        <v>33</v>
      </c>
      <c r="AK23" t="s">
        <v>33</v>
      </c>
    </row>
    <row r="24" spans="1:38" x14ac:dyDescent="0.2">
      <c r="A24" s="50" t="s">
        <v>151</v>
      </c>
      <c r="B24" s="91">
        <f>[19]Novembro!$B$5</f>
        <v>26.266666666666662</v>
      </c>
      <c r="C24" s="91">
        <f>[19]Novembro!$B$6</f>
        <v>25.024999999999995</v>
      </c>
      <c r="D24" s="91">
        <f>[19]Novembro!$B$7</f>
        <v>23.537499999999998</v>
      </c>
      <c r="E24" s="91">
        <f>[19]Novembro!$B$8</f>
        <v>26.762500000000006</v>
      </c>
      <c r="F24" s="91">
        <f>[19]Novembro!$B$9</f>
        <v>26.004166666666666</v>
      </c>
      <c r="G24" s="91">
        <f>[19]Novembro!$B$10</f>
        <v>26.466666666666665</v>
      </c>
      <c r="H24" s="91">
        <f>[19]Novembro!$B$11</f>
        <v>25.541666666666671</v>
      </c>
      <c r="I24" s="91">
        <f>[19]Novembro!$B$12</f>
        <v>25.012499999999999</v>
      </c>
      <c r="J24" s="91">
        <f>[19]Novembro!$B$13</f>
        <v>26.604166666666668</v>
      </c>
      <c r="K24" s="91">
        <f>[19]Novembro!$B$14</f>
        <v>27.291666666666661</v>
      </c>
      <c r="L24" s="91">
        <f>[19]Novembro!$B$15</f>
        <v>29.474999999999998</v>
      </c>
      <c r="M24" s="91">
        <f>[19]Novembro!$B$16</f>
        <v>25.716666666666669</v>
      </c>
      <c r="N24" s="91">
        <f>[19]Novembro!$B$17</f>
        <v>22.345833333333331</v>
      </c>
      <c r="O24" s="91">
        <f>[19]Novembro!$B$18</f>
        <v>24.562500000000004</v>
      </c>
      <c r="P24" s="91">
        <f>[19]Novembro!$B$19</f>
        <v>27.545833333333334</v>
      </c>
      <c r="Q24" s="91">
        <f>[19]Novembro!$B$20</f>
        <v>29.445833333333329</v>
      </c>
      <c r="R24" s="91">
        <f>[19]Novembro!$B$21</f>
        <v>29.991666666666671</v>
      </c>
      <c r="S24" s="91">
        <f>[19]Novembro!$B$22</f>
        <v>30.470833333333328</v>
      </c>
      <c r="T24" s="91">
        <f>[19]Novembro!$B$23</f>
        <v>29.458333333333339</v>
      </c>
      <c r="U24" s="91">
        <f>[19]Novembro!$B$24</f>
        <v>28.525000000000009</v>
      </c>
      <c r="V24" s="91">
        <f>[19]Novembro!$B$25</f>
        <v>26.079166666666669</v>
      </c>
      <c r="W24" s="91">
        <f>[19]Novembro!$B$26</f>
        <v>26.412499999999994</v>
      </c>
      <c r="X24" s="91">
        <f>[19]Novembro!$B$27</f>
        <v>28.399999999999995</v>
      </c>
      <c r="Y24" s="91">
        <f>[19]Novembro!$B$28</f>
        <v>28.150000000000002</v>
      </c>
      <c r="Z24" s="91">
        <f>[19]Novembro!$B$29</f>
        <v>28.145833333333329</v>
      </c>
      <c r="AA24" s="91">
        <f>[19]Novembro!$B$30</f>
        <v>29.783333333333331</v>
      </c>
      <c r="AB24" s="91">
        <f>[19]Novembro!$B$31</f>
        <v>30.579166666666666</v>
      </c>
      <c r="AC24" s="91">
        <f>[19]Novembro!$B$32</f>
        <v>28.95</v>
      </c>
      <c r="AD24" s="91">
        <f>[19]Novembro!$B$33</f>
        <v>26.966666666666669</v>
      </c>
      <c r="AE24" s="91">
        <f>[19]Novembro!$B$34</f>
        <v>25.854166666666661</v>
      </c>
      <c r="AF24" s="96">
        <f t="shared" si="2"/>
        <v>27.179027777777776</v>
      </c>
      <c r="AH24" s="11" t="s">
        <v>33</v>
      </c>
      <c r="AI24" t="s">
        <v>33</v>
      </c>
      <c r="AJ24" t="s">
        <v>33</v>
      </c>
    </row>
    <row r="25" spans="1:38" x14ac:dyDescent="0.2">
      <c r="A25" s="50" t="s">
        <v>152</v>
      </c>
      <c r="B25" s="101">
        <f>[20]Novembro!$B5</f>
        <v>26.991666666666671</v>
      </c>
      <c r="C25" s="101">
        <f>[20]Novembro!$B6</f>
        <v>24.037499999999998</v>
      </c>
      <c r="D25" s="101">
        <f>[20]Novembro!$B7</f>
        <v>24.8</v>
      </c>
      <c r="E25" s="101">
        <f>[20]Novembro!$B8</f>
        <v>25.566666666666663</v>
      </c>
      <c r="F25" s="101">
        <f>[20]Novembro!$B9</f>
        <v>26.38333333333334</v>
      </c>
      <c r="G25" s="101">
        <f>[20]Novembro!$B10</f>
        <v>26.3125</v>
      </c>
      <c r="H25" s="101">
        <f>[20]Novembro!$B11</f>
        <v>25.120833333333337</v>
      </c>
      <c r="I25" s="101">
        <f>[20]Novembro!$B12</f>
        <v>24.970833333333331</v>
      </c>
      <c r="J25" s="101">
        <f>[20]Novembro!$B13</f>
        <v>24.904166666666669</v>
      </c>
      <c r="K25" s="101">
        <f>[20]Novembro!$B14</f>
        <v>25.237500000000001</v>
      </c>
      <c r="L25" s="101">
        <f>[20]Novembro!$B15</f>
        <v>29.358333333333338</v>
      </c>
      <c r="M25" s="101">
        <f>[20]Novembro!$B16</f>
        <v>21.504166666666663</v>
      </c>
      <c r="N25" s="101">
        <f>[20]Novembro!$B17</f>
        <v>19.375</v>
      </c>
      <c r="O25" s="101">
        <f>[20]Novembro!$B18</f>
        <v>21.837500000000002</v>
      </c>
      <c r="P25" s="101">
        <f>[20]Novembro!$B19</f>
        <v>25.154166666666669</v>
      </c>
      <c r="Q25" s="101">
        <f>[20]Novembro!$B20</f>
        <v>28.554166666666664</v>
      </c>
      <c r="R25" s="101">
        <f>[20]Novembro!$B21</f>
        <v>29.412499999999998</v>
      </c>
      <c r="S25" s="101">
        <f>[20]Novembro!$B22</f>
        <v>29.766666666666666</v>
      </c>
      <c r="T25" s="101">
        <f>[20]Novembro!$B23</f>
        <v>28.854166666666671</v>
      </c>
      <c r="U25" s="101">
        <f>[20]Novembro!$B24</f>
        <v>27.445833333333329</v>
      </c>
      <c r="V25" s="101">
        <f>[20]Novembro!$B25</f>
        <v>25.670833333333338</v>
      </c>
      <c r="W25" s="101">
        <f>[20]Novembro!$B26</f>
        <v>26.295833333333331</v>
      </c>
      <c r="X25" s="101">
        <f>[20]Novembro!$B27</f>
        <v>27.837500000000002</v>
      </c>
      <c r="Y25" s="101">
        <f>[20]Novembro!$B28</f>
        <v>27.762499999999992</v>
      </c>
      <c r="Z25" s="101">
        <f>[20]Novembro!$B29</f>
        <v>27.466666666666669</v>
      </c>
      <c r="AA25" s="101">
        <f>[20]Novembro!$B30</f>
        <v>28.766666666666669</v>
      </c>
      <c r="AB25" s="101">
        <f>[20]Novembro!$B31</f>
        <v>30.654166666666669</v>
      </c>
      <c r="AC25" s="101">
        <f>[20]Novembro!$B32</f>
        <v>28.395833333333339</v>
      </c>
      <c r="AD25" s="101">
        <f>[20]Novembro!$B33</f>
        <v>25.849999999999994</v>
      </c>
      <c r="AE25" s="101">
        <f>[20]Novembro!$B34</f>
        <v>26.087500000000002</v>
      </c>
      <c r="AF25" s="96">
        <f t="shared" si="2"/>
        <v>26.345833333333342</v>
      </c>
      <c r="AG25" s="11" t="s">
        <v>33</v>
      </c>
      <c r="AH25" s="11" t="s">
        <v>33</v>
      </c>
      <c r="AI25" t="s">
        <v>33</v>
      </c>
    </row>
    <row r="26" spans="1:38" x14ac:dyDescent="0.2">
      <c r="A26" s="50" t="s">
        <v>153</v>
      </c>
      <c r="B26" s="91">
        <f>[21]Novembro!$B$5</f>
        <v>26.612500000000008</v>
      </c>
      <c r="C26" s="91">
        <f>[21]Novembro!$B$6</f>
        <v>25.150000000000002</v>
      </c>
      <c r="D26" s="91">
        <f>[21]Novembro!$B$7</f>
        <v>23.437499999999996</v>
      </c>
      <c r="E26" s="91">
        <f>[21]Novembro!$B$8</f>
        <v>26.404166666666665</v>
      </c>
      <c r="F26" s="91">
        <f>[21]Novembro!$B$9</f>
        <v>26.908333333333342</v>
      </c>
      <c r="G26" s="91">
        <f>[21]Novembro!$B$10</f>
        <v>26.233333333333334</v>
      </c>
      <c r="H26" s="91">
        <f>[21]Novembro!$B$11</f>
        <v>24.783333333333335</v>
      </c>
      <c r="I26" s="91">
        <f>[21]Novembro!$B$12</f>
        <v>24.841666666666669</v>
      </c>
      <c r="J26" s="91">
        <f>[21]Novembro!$B$13</f>
        <v>27.183333333333326</v>
      </c>
      <c r="K26" s="91">
        <f>[21]Novembro!$B$14</f>
        <v>28.308333333333334</v>
      </c>
      <c r="L26" s="91">
        <f>[21]Novembro!$B$15</f>
        <v>29.958333333333332</v>
      </c>
      <c r="M26" s="91">
        <f>[21]Novembro!$B$16</f>
        <v>25.595833333333335</v>
      </c>
      <c r="N26" s="91">
        <f>[21]Novembro!$B$17</f>
        <v>22.308333333333334</v>
      </c>
      <c r="O26" s="91">
        <f>[21]Novembro!$B$18</f>
        <v>26.420833333333334</v>
      </c>
      <c r="P26" s="91">
        <f>[21]Novembro!$B$19</f>
        <v>28.2</v>
      </c>
      <c r="Q26" s="91">
        <f>[21]Novembro!$B$20</f>
        <v>29.312500000000004</v>
      </c>
      <c r="R26" s="91">
        <f>[21]Novembro!$B$21</f>
        <v>29.925000000000001</v>
      </c>
      <c r="S26" s="91">
        <f>[21]Novembro!$B$22</f>
        <v>29.958333333333329</v>
      </c>
      <c r="T26" s="91">
        <f>[21]Novembro!$B$23</f>
        <v>28.495833333333334</v>
      </c>
      <c r="U26" s="91">
        <f>[21]Novembro!$B$24</f>
        <v>27.754166666666666</v>
      </c>
      <c r="V26" s="91">
        <f>[21]Novembro!$B$25</f>
        <v>26.200000000000003</v>
      </c>
      <c r="W26" s="91">
        <f>[21]Novembro!$B$26</f>
        <v>26.7</v>
      </c>
      <c r="X26" s="91">
        <f>[21]Novembro!$B$27</f>
        <v>28.38695652173913</v>
      </c>
      <c r="Y26" s="91">
        <f>[21]Novembro!$B$28</f>
        <v>28.225000000000005</v>
      </c>
      <c r="Z26" s="91">
        <f>[21]Novembro!$B$29</f>
        <v>27.783333333333331</v>
      </c>
      <c r="AA26" s="91">
        <f>[21]Novembro!$B$30</f>
        <v>29.933333333333337</v>
      </c>
      <c r="AB26" s="91">
        <f>[21]Novembro!$B$31</f>
        <v>30.525000000000006</v>
      </c>
      <c r="AC26" s="91">
        <f>[21]Novembro!$B$32</f>
        <v>30.047826086956519</v>
      </c>
      <c r="AD26" s="91">
        <f>[21]Novembro!$B$33</f>
        <v>27.487499999999997</v>
      </c>
      <c r="AE26" s="91">
        <f>[21]Novembro!$B$34</f>
        <v>25.604166666666668</v>
      </c>
      <c r="AF26" s="96">
        <f t="shared" si="2"/>
        <v>27.28949275362319</v>
      </c>
      <c r="AH26" s="11" t="s">
        <v>33</v>
      </c>
      <c r="AI26" t="s">
        <v>33</v>
      </c>
      <c r="AJ26" t="s">
        <v>33</v>
      </c>
    </row>
    <row r="27" spans="1:38" x14ac:dyDescent="0.2">
      <c r="A27" s="50" t="s">
        <v>8</v>
      </c>
      <c r="B27" s="91">
        <f>[22]Novembro!$B$5</f>
        <v>26.600000000000005</v>
      </c>
      <c r="C27" s="91">
        <f>[22]Novembro!$B$6</f>
        <v>23.824999999999999</v>
      </c>
      <c r="D27" s="91">
        <f>[22]Novembro!$B$7</f>
        <v>24.125000000000004</v>
      </c>
      <c r="E27" s="91">
        <f>[22]Novembro!$B$8</f>
        <v>25.212499999999995</v>
      </c>
      <c r="F27" s="91">
        <f>[22]Novembro!$B$9</f>
        <v>25.649999999999995</v>
      </c>
      <c r="G27" s="91">
        <f>[22]Novembro!$B$10</f>
        <v>25.675000000000008</v>
      </c>
      <c r="H27" s="91">
        <f>[22]Novembro!$B$11</f>
        <v>24.608333333333334</v>
      </c>
      <c r="I27" s="91">
        <f>[22]Novembro!$B$12</f>
        <v>24.6875</v>
      </c>
      <c r="J27" s="91">
        <f>[22]Novembro!$B$13</f>
        <v>25.470833333333331</v>
      </c>
      <c r="K27" s="91">
        <f>[22]Novembro!$B$14</f>
        <v>25.841666666666669</v>
      </c>
      <c r="L27" s="91">
        <f>[22]Novembro!$B$15</f>
        <v>28.358333333333334</v>
      </c>
      <c r="M27" s="91">
        <f>[22]Novembro!$B$16</f>
        <v>23.104166666666668</v>
      </c>
      <c r="N27" s="91">
        <f>[22]Novembro!$B$17</f>
        <v>20.620833333333341</v>
      </c>
      <c r="O27" s="91">
        <f>[22]Novembro!$B$18</f>
        <v>23.099999999999998</v>
      </c>
      <c r="P27" s="91">
        <f>[22]Novembro!$B$19</f>
        <v>26.099999999999998</v>
      </c>
      <c r="Q27" s="91">
        <f>[22]Novembro!$B$20</f>
        <v>27.595833333333331</v>
      </c>
      <c r="R27" s="91">
        <f>[22]Novembro!$B$21</f>
        <v>28.224999999999998</v>
      </c>
      <c r="S27" s="91">
        <f>[22]Novembro!$B$22</f>
        <v>29.466666666666665</v>
      </c>
      <c r="T27" s="91">
        <f>[22]Novembro!$B$23</f>
        <v>29.424999999999994</v>
      </c>
      <c r="U27" s="91">
        <f>[22]Novembro!$B$24</f>
        <v>28.033333333333335</v>
      </c>
      <c r="V27" s="91">
        <f>[22]Novembro!$B$25</f>
        <v>25.641666666666666</v>
      </c>
      <c r="W27" s="91">
        <f>[22]Novembro!$B$26</f>
        <v>25.470833333333335</v>
      </c>
      <c r="X27" s="91">
        <f>[22]Novembro!$B$27</f>
        <v>27.366666666666671</v>
      </c>
      <c r="Y27" s="91">
        <f>[22]Novembro!$B$28</f>
        <v>27.012499999999999</v>
      </c>
      <c r="Z27" s="91">
        <f>[22]Novembro!$B$29</f>
        <v>26.616666666666671</v>
      </c>
      <c r="AA27" s="91">
        <f>[22]Novembro!$B$30</f>
        <v>29.108333333333338</v>
      </c>
      <c r="AB27" s="91">
        <f>[22]Novembro!$B$31</f>
        <v>30.933333333333337</v>
      </c>
      <c r="AC27" s="91">
        <f>[22]Novembro!$B$32</f>
        <v>29.175000000000008</v>
      </c>
      <c r="AD27" s="91">
        <f>[22]Novembro!$B$33</f>
        <v>24.870833333333337</v>
      </c>
      <c r="AE27" s="91">
        <f>[22]Novembro!$B$34</f>
        <v>25.533333333333331</v>
      </c>
      <c r="AF27" s="96">
        <f t="shared" si="2"/>
        <v>26.248472222222222</v>
      </c>
      <c r="AI27" s="5"/>
      <c r="AJ27" s="5"/>
    </row>
    <row r="28" spans="1:38" x14ac:dyDescent="0.2">
      <c r="A28" s="50" t="s">
        <v>9</v>
      </c>
      <c r="B28" s="91">
        <f>[23]Novembro!$B$5</f>
        <v>26.287499999999998</v>
      </c>
      <c r="C28" s="91">
        <f>[23]Novembro!$B$6</f>
        <v>23.691666666666663</v>
      </c>
      <c r="D28" s="91">
        <f>[23]Novembro!$B$7</f>
        <v>23.216666666666665</v>
      </c>
      <c r="E28" s="91">
        <f>[23]Novembro!$B$8</f>
        <v>26.312499999999996</v>
      </c>
      <c r="F28" s="91">
        <f>[23]Novembro!$B$9</f>
        <v>26.229166666666661</v>
      </c>
      <c r="G28" s="91">
        <f>[23]Novembro!$B$10</f>
        <v>26.558333333333334</v>
      </c>
      <c r="H28" s="91">
        <f>[23]Novembro!$B$11</f>
        <v>25.125000000000004</v>
      </c>
      <c r="I28" s="91">
        <f>[23]Novembro!$B$12</f>
        <v>25.179166666666671</v>
      </c>
      <c r="J28" s="91">
        <f>[23]Novembro!$B$13</f>
        <v>26.591666666666665</v>
      </c>
      <c r="K28" s="91">
        <f>[23]Novembro!$B$14</f>
        <v>27.470833333333331</v>
      </c>
      <c r="L28" s="91">
        <f>[23]Novembro!$B$15</f>
        <v>28.891666666666669</v>
      </c>
      <c r="M28" s="91">
        <f>[23]Novembro!$B$16</f>
        <v>26.529166666666665</v>
      </c>
      <c r="N28" s="91">
        <f>[23]Novembro!$B$17</f>
        <v>21.833333333333332</v>
      </c>
      <c r="O28" s="91">
        <f>[23]Novembro!$B$18</f>
        <v>24.974999999999998</v>
      </c>
      <c r="P28" s="91">
        <f>[23]Novembro!$B$19</f>
        <v>27.391666666666666</v>
      </c>
      <c r="Q28" s="91">
        <f>[23]Novembro!$B$20</f>
        <v>28.570833333333336</v>
      </c>
      <c r="R28" s="91">
        <f>[23]Novembro!$B$21</f>
        <v>28.725000000000005</v>
      </c>
      <c r="S28" s="91">
        <f>[23]Novembro!$B$22</f>
        <v>29.791666666666668</v>
      </c>
      <c r="T28" s="91">
        <f>[23]Novembro!$B$23</f>
        <v>29.862499999999997</v>
      </c>
      <c r="U28" s="91">
        <f>[23]Novembro!$B$24</f>
        <v>29.679166666666671</v>
      </c>
      <c r="V28" s="91">
        <f>[23]Novembro!$B$25</f>
        <v>26.712499999999995</v>
      </c>
      <c r="W28" s="91">
        <f>[23]Novembro!$B$26</f>
        <v>26.429166666666671</v>
      </c>
      <c r="X28" s="91">
        <f>[23]Novembro!$B$27</f>
        <v>28.362499999999997</v>
      </c>
      <c r="Y28" s="91">
        <f>[23]Novembro!$B$28</f>
        <v>28.141666666666666</v>
      </c>
      <c r="Z28" s="91">
        <f>[23]Novembro!$B$29</f>
        <v>27.941666666666666</v>
      </c>
      <c r="AA28" s="91">
        <f>[23]Novembro!$B$30</f>
        <v>30.158333333333331</v>
      </c>
      <c r="AB28" s="91">
        <f>[23]Novembro!$B$31</f>
        <v>30.666666666666668</v>
      </c>
      <c r="AC28" s="91">
        <f>[23]Novembro!$B$32</f>
        <v>30.383333333333336</v>
      </c>
      <c r="AD28" s="91">
        <f>[23]Novembro!$B$33</f>
        <v>26.858333333333334</v>
      </c>
      <c r="AE28" s="91">
        <f>[23]Novembro!$B$34</f>
        <v>26.708333333333332</v>
      </c>
      <c r="AF28" s="96">
        <f t="shared" si="2"/>
        <v>27.175833333333333</v>
      </c>
      <c r="AI28" t="s">
        <v>33</v>
      </c>
      <c r="AJ28" t="s">
        <v>33</v>
      </c>
    </row>
    <row r="29" spans="1:38" x14ac:dyDescent="0.2">
      <c r="A29" s="50" t="s">
        <v>30</v>
      </c>
      <c r="B29" s="91">
        <f>[24]Novembro!$B$5</f>
        <v>25.05</v>
      </c>
      <c r="C29" s="91">
        <f>[24]Novembro!$B$6</f>
        <v>25.304166666666664</v>
      </c>
      <c r="D29" s="91">
        <f>[24]Novembro!$B$7</f>
        <v>23.512499999999992</v>
      </c>
      <c r="E29" s="91">
        <f>[24]Novembro!$B$8</f>
        <v>25.662500000000005</v>
      </c>
      <c r="F29" s="91">
        <f>[24]Novembro!$B$9</f>
        <v>27.4375</v>
      </c>
      <c r="G29" s="91">
        <f>[24]Novembro!$B$10</f>
        <v>26.416666666666668</v>
      </c>
      <c r="H29" s="91">
        <f>[24]Novembro!$B$11</f>
        <v>25.370833333333334</v>
      </c>
      <c r="I29" s="91">
        <f>[24]Novembro!$B$12</f>
        <v>25.787499999999998</v>
      </c>
      <c r="J29" s="91">
        <f>[24]Novembro!$B$13</f>
        <v>26.545833333333334</v>
      </c>
      <c r="K29" s="91">
        <f>[24]Novembro!$B$14</f>
        <v>27.108333333333334</v>
      </c>
      <c r="L29" s="91">
        <f>[24]Novembro!$B$15</f>
        <v>29.620833333333337</v>
      </c>
      <c r="M29" s="91">
        <f>[24]Novembro!$B$16</f>
        <v>25.679166666666671</v>
      </c>
      <c r="N29" s="91">
        <f>[24]Novembro!$B$17</f>
        <v>22.295833333333331</v>
      </c>
      <c r="O29" s="91">
        <f>[24]Novembro!$B$18</f>
        <v>23.870833333333337</v>
      </c>
      <c r="P29" s="91">
        <f>[24]Novembro!$B$19</f>
        <v>26.508333333333329</v>
      </c>
      <c r="Q29" s="91">
        <f>[24]Novembro!$B$20</f>
        <v>29.391666666666666</v>
      </c>
      <c r="R29" s="91">
        <f>[24]Novembro!$B$21</f>
        <v>29.716666666666669</v>
      </c>
      <c r="S29" s="91">
        <f>[24]Novembro!$B$22</f>
        <v>28.704166666666666</v>
      </c>
      <c r="T29" s="91">
        <f>[24]Novembro!$B$23</f>
        <v>27.091666666666669</v>
      </c>
      <c r="U29" s="91">
        <f>[24]Novembro!$B$24</f>
        <v>27.191666666666659</v>
      </c>
      <c r="V29" s="91">
        <f>[24]Novembro!$B$25</f>
        <v>27.9375</v>
      </c>
      <c r="W29" s="91">
        <f>[24]Novembro!$B$26</f>
        <v>28</v>
      </c>
      <c r="X29" s="91">
        <f>[24]Novembro!$B$27</f>
        <v>28.887499999999992</v>
      </c>
      <c r="Y29" s="91">
        <f>[24]Novembro!$B$28</f>
        <v>29.525000000000002</v>
      </c>
      <c r="Z29" s="91">
        <f>[24]Novembro!$B$29</f>
        <v>29.987500000000008</v>
      </c>
      <c r="AA29" s="91">
        <f>[24]Novembro!$B$30</f>
        <v>29.833333333333329</v>
      </c>
      <c r="AB29" s="91">
        <f>[24]Novembro!$B$31</f>
        <v>30.025000000000009</v>
      </c>
      <c r="AC29" s="91">
        <f>[24]Novembro!$B$32</f>
        <v>31.254166666666666</v>
      </c>
      <c r="AD29" s="91">
        <f>[24]Novembro!$B$33</f>
        <v>31.016666666666669</v>
      </c>
      <c r="AE29" s="91">
        <f>[24]Novembro!$B$34</f>
        <v>28.579166666666676</v>
      </c>
      <c r="AF29" s="96">
        <f t="shared" si="2"/>
        <v>27.443750000000001</v>
      </c>
      <c r="AH29" s="11" t="s">
        <v>33</v>
      </c>
    </row>
    <row r="30" spans="1:38" x14ac:dyDescent="0.2">
      <c r="A30" s="50" t="s">
        <v>10</v>
      </c>
      <c r="B30" s="91">
        <f>[25]Novembro!$B$5</f>
        <v>26.604166666666668</v>
      </c>
      <c r="C30" s="91">
        <f>[25]Novembro!$B$6</f>
        <v>24.933333333333334</v>
      </c>
      <c r="D30" s="91">
        <f>[25]Novembro!$B$7</f>
        <v>23.441666666666663</v>
      </c>
      <c r="E30" s="91">
        <f>[25]Novembro!$B$8</f>
        <v>25.970833333333331</v>
      </c>
      <c r="F30" s="91">
        <f>[25]Novembro!$B$9</f>
        <v>25.945833333333329</v>
      </c>
      <c r="G30" s="91">
        <f>[25]Novembro!$B$10</f>
        <v>25.837500000000002</v>
      </c>
      <c r="H30" s="91">
        <f>[25]Novembro!$B$11</f>
        <v>23.966666666666665</v>
      </c>
      <c r="I30" s="91">
        <f>[25]Novembro!$B$12</f>
        <v>25.175000000000001</v>
      </c>
      <c r="J30" s="91">
        <f>[25]Novembro!$B$13</f>
        <v>25.795833333333324</v>
      </c>
      <c r="K30" s="91">
        <f>[25]Novembro!$B$14</f>
        <v>26.812500000000004</v>
      </c>
      <c r="L30" s="91">
        <f>[25]Novembro!$B$15</f>
        <v>29.208333333333332</v>
      </c>
      <c r="M30" s="91">
        <f>[25]Novembro!$B$16</f>
        <v>23.716666666666665</v>
      </c>
      <c r="N30" s="91">
        <f>[25]Novembro!$B$17</f>
        <v>20.708333333333336</v>
      </c>
      <c r="O30" s="91">
        <f>[25]Novembro!$B$18</f>
        <v>23.337500000000002</v>
      </c>
      <c r="P30" s="91">
        <f>[25]Novembro!$B$19</f>
        <v>26.779166666666665</v>
      </c>
      <c r="Q30" s="91">
        <f>[25]Novembro!$B$20</f>
        <v>29.066666666666659</v>
      </c>
      <c r="R30" s="91">
        <f>[25]Novembro!$B$21</f>
        <v>29.316666666666663</v>
      </c>
      <c r="S30" s="91">
        <f>[25]Novembro!$B$22</f>
        <v>30.1875</v>
      </c>
      <c r="T30" s="91">
        <f>[25]Novembro!$B$23</f>
        <v>28.983333333333334</v>
      </c>
      <c r="U30" s="91">
        <f>[25]Novembro!$B$24</f>
        <v>28.608333333333331</v>
      </c>
      <c r="V30" s="91">
        <f>[25]Novembro!$B$25</f>
        <v>26.650000000000002</v>
      </c>
      <c r="W30" s="91">
        <f>[25]Novembro!$B$26</f>
        <v>26.204166666666666</v>
      </c>
      <c r="X30" s="91">
        <f>[25]Novembro!$B$27</f>
        <v>28.524999999999995</v>
      </c>
      <c r="Y30" s="91">
        <f>[25]Novembro!$B$28</f>
        <v>28.216666666666669</v>
      </c>
      <c r="Z30" s="91">
        <f>[25]Novembro!$B$29</f>
        <v>28.137499999999999</v>
      </c>
      <c r="AA30" s="91">
        <f>[25]Novembro!$B$30</f>
        <v>29.762499999999992</v>
      </c>
      <c r="AB30" s="91">
        <f>[25]Novembro!$B$31</f>
        <v>31.054166666666664</v>
      </c>
      <c r="AC30" s="91">
        <f>[25]Novembro!$B$32</f>
        <v>30.329166666666652</v>
      </c>
      <c r="AD30" s="91">
        <f>[25]Novembro!$B$33</f>
        <v>26.270833333333332</v>
      </c>
      <c r="AE30" s="91">
        <f>[25]Novembro!$B$34</f>
        <v>25.220833333333342</v>
      </c>
      <c r="AF30" s="96">
        <f t="shared" si="2"/>
        <v>26.825555555555557</v>
      </c>
      <c r="AJ30" t="s">
        <v>33</v>
      </c>
      <c r="AK30" t="s">
        <v>33</v>
      </c>
    </row>
    <row r="31" spans="1:38" x14ac:dyDescent="0.2">
      <c r="A31" s="50" t="s">
        <v>154</v>
      </c>
      <c r="B31" s="91">
        <f>[26]Novembro!$B$5</f>
        <v>25.641666666666662</v>
      </c>
      <c r="C31" s="91">
        <f>[26]Novembro!$B$6</f>
        <v>24.675000000000001</v>
      </c>
      <c r="D31" s="91">
        <f>[26]Novembro!$B$7</f>
        <v>22.733333333333334</v>
      </c>
      <c r="E31" s="91">
        <f>[26]Novembro!$B$8</f>
        <v>24.858333333333334</v>
      </c>
      <c r="F31" s="91">
        <f>[26]Novembro!$B$9</f>
        <v>24.383333333333336</v>
      </c>
      <c r="G31" s="91">
        <f>[26]Novembro!$B$10</f>
        <v>24.320833333333336</v>
      </c>
      <c r="H31" s="91">
        <f>[26]Novembro!$B$11</f>
        <v>22.325000000000006</v>
      </c>
      <c r="I31" s="91">
        <f>[26]Novembro!$B$12</f>
        <v>23.591666666666665</v>
      </c>
      <c r="J31" s="91">
        <f>[26]Novembro!$B$13</f>
        <v>24.741666666666671</v>
      </c>
      <c r="K31" s="91">
        <f>[26]Novembro!$B$14</f>
        <v>26.216666666666669</v>
      </c>
      <c r="L31" s="91">
        <f>[26]Novembro!$B$15</f>
        <v>27.741666666666674</v>
      </c>
      <c r="M31" s="91">
        <f>[26]Novembro!$B$16</f>
        <v>22.220833333333335</v>
      </c>
      <c r="N31" s="91">
        <f>[26]Novembro!$B$17</f>
        <v>20.304166666666667</v>
      </c>
      <c r="O31" s="91">
        <f>[26]Novembro!$B$18</f>
        <v>23.191666666666666</v>
      </c>
      <c r="P31" s="91">
        <f>[26]Novembro!$B$19</f>
        <v>26.020833333333332</v>
      </c>
      <c r="Q31" s="91">
        <f>[26]Novembro!$B$20</f>
        <v>27.983333333333334</v>
      </c>
      <c r="R31" s="91">
        <f>[26]Novembro!$B$21</f>
        <v>28.733333333333324</v>
      </c>
      <c r="S31" s="91">
        <f>[26]Novembro!$B$22</f>
        <v>28.295833333333338</v>
      </c>
      <c r="T31" s="91">
        <f>[26]Novembro!$B$23</f>
        <v>27.091666666666669</v>
      </c>
      <c r="U31" s="91">
        <f>[26]Novembro!$B$24</f>
        <v>27.266666666666662</v>
      </c>
      <c r="V31" s="91">
        <f>[26]Novembro!$B$25</f>
        <v>26.029166666666665</v>
      </c>
      <c r="W31" s="91">
        <f>[26]Novembro!$B$26</f>
        <v>25.620833333333326</v>
      </c>
      <c r="X31" s="91">
        <f>[26]Novembro!$B$27</f>
        <v>27.245833333333337</v>
      </c>
      <c r="Y31" s="91">
        <f>[26]Novembro!$B$28</f>
        <v>26.966666666666665</v>
      </c>
      <c r="Z31" s="91">
        <f>[26]Novembro!$B$29</f>
        <v>26.129166666666674</v>
      </c>
      <c r="AA31" s="91">
        <f>[26]Novembro!$B$30</f>
        <v>28.675000000000001</v>
      </c>
      <c r="AB31" s="91">
        <f>[26]Novembro!$B$31</f>
        <v>28.970833333333335</v>
      </c>
      <c r="AC31" s="91">
        <f>[26]Novembro!$B$32</f>
        <v>28.645833333333332</v>
      </c>
      <c r="AD31" s="91">
        <f>[26]Novembro!$B$33</f>
        <v>26.737499999999997</v>
      </c>
      <c r="AE31" s="91">
        <f>[26]Novembro!$B$34</f>
        <v>25.008333333333336</v>
      </c>
      <c r="AF31" s="96">
        <f t="shared" si="2"/>
        <v>25.745555555555555</v>
      </c>
      <c r="AG31" s="11"/>
    </row>
    <row r="32" spans="1:38" x14ac:dyDescent="0.2">
      <c r="A32" s="50" t="s">
        <v>11</v>
      </c>
      <c r="B32" s="91">
        <f>[27]Novembro!$B$5</f>
        <v>23.92916666666666</v>
      </c>
      <c r="C32" s="91">
        <f>[27]Novembro!$B$6</f>
        <v>23.737499999999997</v>
      </c>
      <c r="D32" s="91">
        <f>[27]Novembro!$B$7</f>
        <v>22.895833333333332</v>
      </c>
      <c r="E32" s="91">
        <f>[27]Novembro!$B$8</f>
        <v>26.229166666666668</v>
      </c>
      <c r="F32" s="91">
        <f>[27]Novembro!$B$9</f>
        <v>26.029166666666669</v>
      </c>
      <c r="G32" s="91">
        <f>[27]Novembro!$B$10</f>
        <v>24.229166666666668</v>
      </c>
      <c r="H32" s="91">
        <f>[27]Novembro!$B$11</f>
        <v>24.141666666666669</v>
      </c>
      <c r="I32" s="91">
        <f>[27]Novembro!$B$12</f>
        <v>24.166666666666668</v>
      </c>
      <c r="J32" s="91">
        <f>[27]Novembro!$B$13</f>
        <v>25.741666666666664</v>
      </c>
      <c r="K32" s="91">
        <f>[27]Novembro!$B$14</f>
        <v>26.008333333333336</v>
      </c>
      <c r="L32" s="91">
        <f>[27]Novembro!$B$15</f>
        <v>28.733333333333338</v>
      </c>
      <c r="M32" s="91">
        <f>[27]Novembro!$B$16</f>
        <v>24.437500000000004</v>
      </c>
      <c r="N32" s="91">
        <f>[27]Novembro!$B$17</f>
        <v>21.779166666666669</v>
      </c>
      <c r="O32" s="91">
        <f>[27]Novembro!$B$18</f>
        <v>23.604166666666668</v>
      </c>
      <c r="P32" s="91">
        <f>[27]Novembro!$B$19</f>
        <v>25.379166666666666</v>
      </c>
      <c r="Q32" s="91">
        <f>[27]Novembro!$B$20</f>
        <v>28.412499999999998</v>
      </c>
      <c r="R32" s="91">
        <f>[27]Novembro!$B$21</f>
        <v>28.491666666666664</v>
      </c>
      <c r="S32" s="91">
        <f>[27]Novembro!$B$22</f>
        <v>27.716666666666669</v>
      </c>
      <c r="T32" s="91">
        <f>[27]Novembro!$B$23</f>
        <v>27.2</v>
      </c>
      <c r="U32" s="91">
        <f>[27]Novembro!$B$24</f>
        <v>26.608333333333334</v>
      </c>
      <c r="V32" s="91">
        <f>[27]Novembro!$B$25</f>
        <v>26.758333333333336</v>
      </c>
      <c r="W32" s="91">
        <f>[27]Novembro!$B$26</f>
        <v>25.895833333333332</v>
      </c>
      <c r="X32" s="91">
        <f>[27]Novembro!$B$27</f>
        <v>28.25</v>
      </c>
      <c r="Y32" s="91">
        <f>[27]Novembro!$B$28</f>
        <v>27.662499999999998</v>
      </c>
      <c r="Z32" s="91">
        <f>[27]Novembro!$B$29</f>
        <v>26.816666666666663</v>
      </c>
      <c r="AA32" s="91">
        <f>[27]Novembro!$B$30</f>
        <v>27.683333333333337</v>
      </c>
      <c r="AB32" s="91">
        <f>[27]Novembro!$B$31</f>
        <v>28.637499999999999</v>
      </c>
      <c r="AC32" s="91">
        <f>[27]Novembro!$B$32</f>
        <v>28.529166666666665</v>
      </c>
      <c r="AD32" s="91">
        <f>[27]Novembro!$B$33</f>
        <v>28.174999999999994</v>
      </c>
      <c r="AE32" s="91">
        <f>[27]Novembro!$B$34</f>
        <v>26.787500000000005</v>
      </c>
      <c r="AF32" s="96">
        <f t="shared" si="2"/>
        <v>26.155555555555562</v>
      </c>
      <c r="AH32" s="11" t="s">
        <v>33</v>
      </c>
      <c r="AJ32" t="s">
        <v>33</v>
      </c>
      <c r="AK32" t="s">
        <v>33</v>
      </c>
      <c r="AL32" s="83"/>
    </row>
    <row r="33" spans="1:37" s="5" customFormat="1" x14ac:dyDescent="0.2">
      <c r="A33" s="50" t="s">
        <v>12</v>
      </c>
      <c r="B33" s="91">
        <f>[28]Novembro!$B$5</f>
        <v>25.581818181818186</v>
      </c>
      <c r="C33" s="91">
        <f>[28]Novembro!$B$6</f>
        <v>25.556521739130432</v>
      </c>
      <c r="D33" s="91">
        <f>[28]Novembro!$B$7</f>
        <v>24.15909090909091</v>
      </c>
      <c r="E33" s="91">
        <f>[28]Novembro!$B$8</f>
        <v>26.131818181818179</v>
      </c>
      <c r="F33" s="91">
        <f>[28]Novembro!$B$9</f>
        <v>27.328571428571429</v>
      </c>
      <c r="G33" s="91">
        <f>[28]Novembro!$B$10</f>
        <v>26.825000000000003</v>
      </c>
      <c r="H33" s="91">
        <f>[28]Novembro!$B$11</f>
        <v>26.6</v>
      </c>
      <c r="I33" s="91">
        <f>[28]Novembro!$B$12</f>
        <v>26.895652173913049</v>
      </c>
      <c r="J33" s="91">
        <f>[28]Novembro!$B$13</f>
        <v>27.525000000000006</v>
      </c>
      <c r="K33" s="91">
        <f>[28]Novembro!$B$14</f>
        <v>28.810000000000002</v>
      </c>
      <c r="L33" s="91">
        <f>[28]Novembro!$B$15</f>
        <v>29.245833333333326</v>
      </c>
      <c r="M33" s="91">
        <f>[28]Novembro!$B$16</f>
        <v>25.81904761904762</v>
      </c>
      <c r="N33" s="91">
        <f>[28]Novembro!$B$17</f>
        <v>22.726315789473688</v>
      </c>
      <c r="O33" s="91">
        <f>[28]Novembro!$B$18</f>
        <v>23.854166666666668</v>
      </c>
      <c r="P33" s="91">
        <f>[28]Novembro!$B$19</f>
        <v>26.772727272727273</v>
      </c>
      <c r="Q33" s="91">
        <f>[28]Novembro!$B$20</f>
        <v>29.904347826086958</v>
      </c>
      <c r="R33" s="91">
        <f>[28]Novembro!$B$21</f>
        <v>29.559999999999992</v>
      </c>
      <c r="S33" s="91">
        <f>[28]Novembro!$B$22</f>
        <v>28.909523809523812</v>
      </c>
      <c r="T33" s="91">
        <f>[28]Novembro!$B$23</f>
        <v>28.395454545454548</v>
      </c>
      <c r="U33" s="91">
        <f>[28]Novembro!$B$24</f>
        <v>28.354545454545452</v>
      </c>
      <c r="V33" s="91">
        <f>[28]Novembro!$B$25</f>
        <v>27.740909090909096</v>
      </c>
      <c r="W33" s="91">
        <f>[28]Novembro!$B$26</f>
        <v>28.995833333333334</v>
      </c>
      <c r="X33" s="91">
        <f>[28]Novembro!$B$27</f>
        <v>28.333333333333332</v>
      </c>
      <c r="Y33" s="91">
        <f>[28]Novembro!$B$28</f>
        <v>29.72608695652174</v>
      </c>
      <c r="Z33" s="91">
        <f>[28]Novembro!$B$29</f>
        <v>30.54347826086957</v>
      </c>
      <c r="AA33" s="91">
        <f>[28]Novembro!$B$30</f>
        <v>30.404761904761905</v>
      </c>
      <c r="AB33" s="91">
        <f>[28]Novembro!$B$31</f>
        <v>30.590909090909086</v>
      </c>
      <c r="AC33" s="91">
        <f>[28]Novembro!$B$32</f>
        <v>32.095454545454544</v>
      </c>
      <c r="AD33" s="91">
        <f>[28]Novembro!$B$33</f>
        <v>32.36666666666666</v>
      </c>
      <c r="AE33" s="91">
        <f>[28]Novembro!$B$34</f>
        <v>29.282608695652169</v>
      </c>
      <c r="AF33" s="96">
        <f t="shared" si="2"/>
        <v>27.967849226987102</v>
      </c>
      <c r="AI33" s="5" t="s">
        <v>33</v>
      </c>
      <c r="AJ33" s="5" t="s">
        <v>33</v>
      </c>
    </row>
    <row r="34" spans="1:37" x14ac:dyDescent="0.2">
      <c r="A34" s="50" t="s">
        <v>235</v>
      </c>
      <c r="B34" s="91">
        <f>[29]Novembro!$B$5</f>
        <v>28.591666666666672</v>
      </c>
      <c r="C34" s="91">
        <f>[29]Novembro!$B$6</f>
        <v>25.691666666666666</v>
      </c>
      <c r="D34" s="91">
        <f>[29]Novembro!$B$7</f>
        <v>25.445833333333336</v>
      </c>
      <c r="E34" s="91">
        <f>[29]Novembro!$B$8</f>
        <v>27.541666666666668</v>
      </c>
      <c r="F34" s="91">
        <f>[29]Novembro!$B$9</f>
        <v>28.095833333333342</v>
      </c>
      <c r="G34" s="91">
        <f>[29]Novembro!$B$10</f>
        <v>26.933333333333334</v>
      </c>
      <c r="H34" s="91">
        <f>[29]Novembro!$B$11</f>
        <v>25.441666666666674</v>
      </c>
      <c r="I34" s="91">
        <f>[29]Novembro!$B$12</f>
        <v>26.854166666666668</v>
      </c>
      <c r="J34" s="91">
        <f>[29]Novembro!$B$13</f>
        <v>27.766666666666669</v>
      </c>
      <c r="K34" s="91">
        <f>[29]Novembro!$B$14</f>
        <v>28.370833333333334</v>
      </c>
      <c r="L34" s="91">
        <f>[29]Novembro!$B$15</f>
        <v>28.745833333333337</v>
      </c>
      <c r="M34" s="91">
        <f>[29]Novembro!$B$16</f>
        <v>26.025000000000002</v>
      </c>
      <c r="N34" s="91">
        <f>[29]Novembro!$B$17</f>
        <v>22.083333333333332</v>
      </c>
      <c r="O34" s="91">
        <f>[29]Novembro!$B$18</f>
        <v>24.995833333333326</v>
      </c>
      <c r="P34" s="91">
        <f>[29]Novembro!$B$19</f>
        <v>28.062499999999996</v>
      </c>
      <c r="Q34" s="91">
        <f>[29]Novembro!$B$20</f>
        <v>29.587499999999995</v>
      </c>
      <c r="R34" s="91">
        <f>[29]Novembro!$B$21</f>
        <v>28.204166666666666</v>
      </c>
      <c r="S34" s="91">
        <f>[29]Novembro!$B$22</f>
        <v>27.154166666666669</v>
      </c>
      <c r="T34" s="91">
        <f>[29]Novembro!$B$23</f>
        <v>26.637500000000003</v>
      </c>
      <c r="U34" s="91">
        <f>[29]Novembro!$B$24</f>
        <v>26.479166666666668</v>
      </c>
      <c r="V34" s="91">
        <f>[29]Novembro!$B$25</f>
        <v>27.754166666666663</v>
      </c>
      <c r="W34" s="91">
        <f>[29]Novembro!$B$26</f>
        <v>27.3</v>
      </c>
      <c r="X34" s="91">
        <f>[29]Novembro!$B$27</f>
        <v>26.049999999999997</v>
      </c>
      <c r="Y34" s="91">
        <f>[29]Novembro!$B$28</f>
        <v>29.033333333333335</v>
      </c>
      <c r="Z34" s="91">
        <f>[29]Novembro!$B$29</f>
        <v>29.970833333333335</v>
      </c>
      <c r="AA34" s="91">
        <f>[29]Novembro!$B$30</f>
        <v>30.116666666666664</v>
      </c>
      <c r="AB34" s="91">
        <f>[29]Novembro!$B$31</f>
        <v>29.837499999999995</v>
      </c>
      <c r="AC34" s="91">
        <f>[29]Novembro!$B$32</f>
        <v>30.720833333333328</v>
      </c>
      <c r="AD34" s="91">
        <f>[29]Novembro!$B$33</f>
        <v>31.387499999999999</v>
      </c>
      <c r="AE34" s="91">
        <f>[29]Novembro!$B$34</f>
        <v>27.154166666666669</v>
      </c>
      <c r="AF34" s="96">
        <f t="shared" si="2"/>
        <v>27.601111111111102</v>
      </c>
      <c r="AI34" t="s">
        <v>33</v>
      </c>
      <c r="AK34" t="s">
        <v>33</v>
      </c>
    </row>
    <row r="35" spans="1:37" ht="12" customHeight="1" x14ac:dyDescent="0.2">
      <c r="A35" s="50" t="s">
        <v>234</v>
      </c>
      <c r="B35" s="91">
        <f>[30]Novembro!$B$5</f>
        <v>24.833333333333332</v>
      </c>
      <c r="C35" s="91">
        <f>[30]Novembro!$B$6</f>
        <v>24.279166666666669</v>
      </c>
      <c r="D35" s="91">
        <f>[30]Novembro!$B$7</f>
        <v>23.141666666666666</v>
      </c>
      <c r="E35" s="91">
        <f>[30]Novembro!$B$8</f>
        <v>26.487500000000001</v>
      </c>
      <c r="F35" s="91">
        <f>[30]Novembro!$B$9</f>
        <v>25.729166666666671</v>
      </c>
      <c r="G35" s="91">
        <f>[30]Novembro!$B$10</f>
        <v>24.391666666666669</v>
      </c>
      <c r="H35" s="91">
        <f>[30]Novembro!$B$11</f>
        <v>23.925000000000001</v>
      </c>
      <c r="I35" s="91">
        <f>[30]Novembro!$B$12</f>
        <v>24.208333333333339</v>
      </c>
      <c r="J35" s="91">
        <f>[30]Novembro!$B$13</f>
        <v>25.795833333333334</v>
      </c>
      <c r="K35" s="91">
        <f>[30]Novembro!$B$14</f>
        <v>27.033333333333335</v>
      </c>
      <c r="L35" s="91">
        <f>[30]Novembro!$B$15</f>
        <v>29.195833333333336</v>
      </c>
      <c r="M35" s="91">
        <f>[30]Novembro!$B$16</f>
        <v>25.583333333333332</v>
      </c>
      <c r="N35" s="91">
        <f>[30]Novembro!$B$17</f>
        <v>20.754166666666666</v>
      </c>
      <c r="O35" s="91">
        <f>[30]Novembro!$B$18</f>
        <v>22.124999999999996</v>
      </c>
      <c r="P35" s="91">
        <f>[30]Novembro!$B$19</f>
        <v>26.954166666666666</v>
      </c>
      <c r="Q35" s="91">
        <f>[30]Novembro!$B$20</f>
        <v>28.870833333333337</v>
      </c>
      <c r="R35" s="91">
        <f>[30]Novembro!$B$21</f>
        <v>29.25</v>
      </c>
      <c r="S35" s="91">
        <f>[30]Novembro!$B$22</f>
        <v>28.391666666666666</v>
      </c>
      <c r="T35" s="91">
        <f>[30]Novembro!$B$23</f>
        <v>28.275000000000002</v>
      </c>
      <c r="U35" s="91">
        <f>[30]Novembro!$B$24</f>
        <v>26.974999999999994</v>
      </c>
      <c r="V35" s="91">
        <f>[30]Novembro!$B$25</f>
        <v>26.254166666666666</v>
      </c>
      <c r="W35" s="91">
        <f>[30]Novembro!$B$26</f>
        <v>26.841666666666665</v>
      </c>
      <c r="X35" s="91">
        <f>[30]Novembro!$B$27</f>
        <v>28.141666666666666</v>
      </c>
      <c r="Y35" s="91">
        <f>[30]Novembro!$B$28</f>
        <v>27.904166666666665</v>
      </c>
      <c r="Z35" s="91">
        <f>[30]Novembro!$B$29</f>
        <v>27.125</v>
      </c>
      <c r="AA35" s="91">
        <f>[30]Novembro!$B$30</f>
        <v>28.733333333333334</v>
      </c>
      <c r="AB35" s="91">
        <f>[30]Novembro!$B$31</f>
        <v>29.379166666666666</v>
      </c>
      <c r="AC35" s="91">
        <f>[30]Novembro!$B$32</f>
        <v>29.395833333333329</v>
      </c>
      <c r="AD35" s="91">
        <f>[30]Novembro!$B$33</f>
        <v>28.812499999999996</v>
      </c>
      <c r="AE35" s="91">
        <f>[30]Novembro!$B$34</f>
        <v>27.087500000000002</v>
      </c>
      <c r="AF35" s="96">
        <f t="shared" si="2"/>
        <v>26.529166666666672</v>
      </c>
      <c r="AI35" s="11" t="s">
        <v>33</v>
      </c>
      <c r="AJ35" t="s">
        <v>33</v>
      </c>
    </row>
    <row r="36" spans="1:37" x14ac:dyDescent="0.2">
      <c r="A36" s="50" t="s">
        <v>126</v>
      </c>
      <c r="B36" s="91">
        <f>[31]Novembro!$B$5</f>
        <v>26.508333333333336</v>
      </c>
      <c r="C36" s="91">
        <f>[31]Novembro!$B$6</f>
        <v>23.499999999999996</v>
      </c>
      <c r="D36" s="91">
        <f>[31]Novembro!$B$7</f>
        <v>23.133333333333336</v>
      </c>
      <c r="E36" s="91">
        <f>[31]Novembro!$B$8</f>
        <v>26.141666666666666</v>
      </c>
      <c r="F36" s="91">
        <f>[31]Novembro!$B$9</f>
        <v>26.579166666666666</v>
      </c>
      <c r="G36" s="91">
        <f>[31]Novembro!$B$10</f>
        <v>26.291666666666668</v>
      </c>
      <c r="H36" s="91">
        <f>[31]Novembro!$B$11</f>
        <v>24.695833333333329</v>
      </c>
      <c r="I36" s="91">
        <f>[31]Novembro!$B$12</f>
        <v>24.69583333333334</v>
      </c>
      <c r="J36" s="91">
        <f>[31]Novembro!$B$13</f>
        <v>26.037500000000005</v>
      </c>
      <c r="K36" s="91">
        <f>[31]Novembro!$B$14</f>
        <v>26.933333333333334</v>
      </c>
      <c r="L36" s="91">
        <f>[31]Novembro!$B$15</f>
        <v>28.625</v>
      </c>
      <c r="M36" s="91">
        <f>[31]Novembro!$B$16</f>
        <v>26.783333333333342</v>
      </c>
      <c r="N36" s="91">
        <f>[31]Novembro!$B$17</f>
        <v>21.641666666666666</v>
      </c>
      <c r="O36" s="91">
        <f>[31]Novembro!$B$18</f>
        <v>23.341666666666669</v>
      </c>
      <c r="P36" s="91">
        <f>[31]Novembro!$B$19</f>
        <v>27.433333333333334</v>
      </c>
      <c r="Q36" s="91">
        <f>[31]Novembro!$B$20</f>
        <v>28.325000000000003</v>
      </c>
      <c r="R36" s="91">
        <f>[31]Novembro!$B$21</f>
        <v>28.329166666666666</v>
      </c>
      <c r="S36" s="91">
        <f>[31]Novembro!$B$22</f>
        <v>29.441666666666666</v>
      </c>
      <c r="T36" s="91">
        <f>[31]Novembro!$B$23</f>
        <v>29.129166666666666</v>
      </c>
      <c r="U36" s="91">
        <f>[31]Novembro!$B$24</f>
        <v>28.179166666666671</v>
      </c>
      <c r="V36" s="91">
        <f>[31]Novembro!$B$25</f>
        <v>26</v>
      </c>
      <c r="W36" s="91">
        <f>[31]Novembro!$B$26</f>
        <v>26.091666666666669</v>
      </c>
      <c r="X36" s="91">
        <f>[31]Novembro!$B$27</f>
        <v>27.729166666666668</v>
      </c>
      <c r="Y36" s="91">
        <f>[31]Novembro!$B$28</f>
        <v>27.591666666666669</v>
      </c>
      <c r="Z36" s="91">
        <f>[31]Novembro!$B$29</f>
        <v>27.683333333333337</v>
      </c>
      <c r="AA36" s="91">
        <f>[31]Novembro!$B$30</f>
        <v>30.304166666666664</v>
      </c>
      <c r="AB36" s="91">
        <f>[31]Novembro!$B$31</f>
        <v>30.566666666666677</v>
      </c>
      <c r="AC36" s="91">
        <f>[31]Novembro!$B$32</f>
        <v>29.358333333333334</v>
      </c>
      <c r="AD36" s="91">
        <f>[31]Novembro!$B$33</f>
        <v>26.362499999999997</v>
      </c>
      <c r="AE36" s="91">
        <f>[31]Novembro!$B$34</f>
        <v>26.433333333333334</v>
      </c>
      <c r="AF36" s="96">
        <f t="shared" si="2"/>
        <v>26.795555555555556</v>
      </c>
      <c r="AJ36" t="s">
        <v>33</v>
      </c>
    </row>
    <row r="37" spans="1:37" x14ac:dyDescent="0.2">
      <c r="A37" s="50" t="s">
        <v>13</v>
      </c>
      <c r="B37" s="91">
        <f>[32]Novembro!$B$5</f>
        <v>25.791666666666671</v>
      </c>
      <c r="C37" s="91">
        <f>[32]Novembro!$B$6</f>
        <v>25.187499999999996</v>
      </c>
      <c r="D37" s="91">
        <f>[32]Novembro!$B$7</f>
        <v>24.370833333333334</v>
      </c>
      <c r="E37" s="91">
        <f>[32]Novembro!$B$8</f>
        <v>24.358333333333334</v>
      </c>
      <c r="F37" s="91">
        <f>[32]Novembro!$B$9</f>
        <v>24.599999999999998</v>
      </c>
      <c r="G37" s="91">
        <f>[32]Novembro!$B$10</f>
        <v>26.066666666666663</v>
      </c>
      <c r="H37" s="91">
        <f>[32]Novembro!$B$11</f>
        <v>24.387500000000003</v>
      </c>
      <c r="I37" s="91">
        <f>[32]Novembro!$B$12</f>
        <v>24.937499999999996</v>
      </c>
      <c r="J37" s="91">
        <f>[32]Novembro!$B$13</f>
        <v>26.720833333333331</v>
      </c>
      <c r="K37" s="91">
        <f>[32]Novembro!$B$14</f>
        <v>27.874999999999996</v>
      </c>
      <c r="L37" s="91">
        <f>[32]Novembro!$B$15</f>
        <v>28.612500000000008</v>
      </c>
      <c r="M37" s="91">
        <f>[32]Novembro!$B$16</f>
        <v>28.012499999999992</v>
      </c>
      <c r="N37" s="91">
        <f>[32]Novembro!$B$17</f>
        <v>25.704166666666666</v>
      </c>
      <c r="O37" s="91">
        <f>[32]Novembro!$B$18</f>
        <v>27.395833333333332</v>
      </c>
      <c r="P37" s="91">
        <f>[32]Novembro!$B$19</f>
        <v>27.291304347826085</v>
      </c>
      <c r="Q37" s="91">
        <f>[32]Novembro!$B$20</f>
        <v>25.841666666666669</v>
      </c>
      <c r="R37" s="91">
        <f>[32]Novembro!$B$21</f>
        <v>25.375</v>
      </c>
      <c r="S37" s="91">
        <f>[32]Novembro!$B$22</f>
        <v>27.1875</v>
      </c>
      <c r="T37" s="91">
        <f>[32]Novembro!$B$23</f>
        <v>27.729166666666671</v>
      </c>
      <c r="U37" s="91">
        <f>[32]Novembro!$B$24</f>
        <v>27.850000000000005</v>
      </c>
      <c r="V37" s="91">
        <f>[32]Novembro!$B$25</f>
        <v>25.374999999999996</v>
      </c>
      <c r="W37" s="91">
        <f>[32]Novembro!$B$26</f>
        <v>25.652173913043477</v>
      </c>
      <c r="X37" s="91">
        <f>[32]Novembro!$B$27</f>
        <v>26.566666666666674</v>
      </c>
      <c r="Y37" s="91">
        <f>[32]Novembro!$B$28</f>
        <v>27.574999999999999</v>
      </c>
      <c r="Z37" s="91">
        <f>[32]Novembro!$B$29</f>
        <v>28.104166666666668</v>
      </c>
      <c r="AA37" s="91">
        <f>[32]Novembro!$B$30</f>
        <v>29.156521739130429</v>
      </c>
      <c r="AB37" s="91">
        <f>[32]Novembro!$B$31</f>
        <v>28.337499999999995</v>
      </c>
      <c r="AC37" s="91">
        <f>[32]Novembro!$B$32</f>
        <v>29.116666666666671</v>
      </c>
      <c r="AD37" s="91">
        <f>[32]Novembro!$B$33</f>
        <v>24.720833333333328</v>
      </c>
      <c r="AE37" s="91">
        <f>[32]Novembro!$B$34</f>
        <v>27.065217391304344</v>
      </c>
      <c r="AF37" s="96">
        <f t="shared" si="2"/>
        <v>26.565507246376811</v>
      </c>
      <c r="AI37" t="s">
        <v>33</v>
      </c>
      <c r="AJ37" t="s">
        <v>33</v>
      </c>
    </row>
    <row r="38" spans="1:37" x14ac:dyDescent="0.2">
      <c r="A38" s="50" t="s">
        <v>155</v>
      </c>
      <c r="B38" s="91">
        <f>[33]Novembro!$B$5</f>
        <v>25.995833333333337</v>
      </c>
      <c r="C38" s="91">
        <f>[33]Novembro!$B$6</f>
        <v>25.3</v>
      </c>
      <c r="D38" s="91">
        <f>[33]Novembro!$B$7</f>
        <v>25.587499999999995</v>
      </c>
      <c r="E38" s="91">
        <f>[33]Novembro!$B$8</f>
        <v>27.179166666666671</v>
      </c>
      <c r="F38" s="91">
        <f>[33]Novembro!$B$9</f>
        <v>26.525000000000002</v>
      </c>
      <c r="G38" s="91">
        <f>[33]Novembro!$B$10</f>
        <v>25.379166666666666</v>
      </c>
      <c r="H38" s="91">
        <f>[33]Novembro!$B$11</f>
        <v>24.862500000000001</v>
      </c>
      <c r="I38" s="91">
        <f>[33]Novembro!$B$12</f>
        <v>24.795833333333334</v>
      </c>
      <c r="J38" s="91">
        <f>[33]Novembro!$B$13</f>
        <v>26.554166666666664</v>
      </c>
      <c r="K38" s="91">
        <f>[33]Novembro!$B$14</f>
        <v>28.308333333333334</v>
      </c>
      <c r="L38" s="91">
        <f>[33]Novembro!$B$15</f>
        <v>28.979166666666668</v>
      </c>
      <c r="M38" s="91">
        <f>[33]Novembro!$B$16</f>
        <v>25.991666666666671</v>
      </c>
      <c r="N38" s="91">
        <f>[33]Novembro!$B$17</f>
        <v>25.816666666666666</v>
      </c>
      <c r="O38" s="91">
        <f>[33]Novembro!$B$18</f>
        <v>27.508333333333329</v>
      </c>
      <c r="P38" s="91">
        <f>[33]Novembro!$B$19</f>
        <v>26.30416666666666</v>
      </c>
      <c r="Q38" s="91">
        <f>[33]Novembro!$B$20</f>
        <v>26.645833333333339</v>
      </c>
      <c r="R38" s="91">
        <f>[33]Novembro!$B$21</f>
        <v>26.904166666666665</v>
      </c>
      <c r="S38" s="91">
        <f>[33]Novembro!$B$22</f>
        <v>26.545833333333334</v>
      </c>
      <c r="T38" s="91">
        <f>[33]Novembro!$B$23</f>
        <v>26.520833333333332</v>
      </c>
      <c r="U38" s="91">
        <f>[33]Novembro!$B$24</f>
        <v>26.020833333333332</v>
      </c>
      <c r="V38" s="91">
        <f>[33]Novembro!$B$25</f>
        <v>27.134782608695648</v>
      </c>
      <c r="W38" s="91">
        <f>[33]Novembro!$B$26</f>
        <v>26.879166666666666</v>
      </c>
      <c r="X38" s="91">
        <f>[33]Novembro!$B$27</f>
        <v>26.891666666666662</v>
      </c>
      <c r="Y38" s="91">
        <f>[33]Novembro!$B$28</f>
        <v>29.375000000000004</v>
      </c>
      <c r="Z38" s="91">
        <f>[33]Novembro!$B$29</f>
        <v>29.591666666666669</v>
      </c>
      <c r="AA38" s="91">
        <f>[33]Novembro!$B$30</f>
        <v>29.229166666666657</v>
      </c>
      <c r="AB38" s="91">
        <f>[33]Novembro!$B$31</f>
        <v>28.349999999999994</v>
      </c>
      <c r="AC38" s="91">
        <f>[33]Novembro!$B$32</f>
        <v>28.941666666666663</v>
      </c>
      <c r="AD38" s="91">
        <f>[33]Novembro!$B$33</f>
        <v>29.324999999999992</v>
      </c>
      <c r="AE38" s="91">
        <f>[33]Novembro!$B$34</f>
        <v>25.795833333333334</v>
      </c>
      <c r="AF38" s="96">
        <f t="shared" ref="AF38:AF50" si="3">AVERAGE(B38:AE38)</f>
        <v>26.974631642512083</v>
      </c>
      <c r="AG38" s="100"/>
      <c r="AH38" s="74" t="s">
        <v>33</v>
      </c>
      <c r="AI38" s="74" t="s">
        <v>33</v>
      </c>
    </row>
    <row r="39" spans="1:37" x14ac:dyDescent="0.2">
      <c r="A39" s="50" t="s">
        <v>14</v>
      </c>
      <c r="B39" s="91">
        <f>[34]Novembro!$B$5</f>
        <v>23.362500000000001</v>
      </c>
      <c r="C39" s="91">
        <f>[34]Novembro!$B$6</f>
        <v>23.375</v>
      </c>
      <c r="D39" s="91">
        <f>[34]Novembro!$B$7</f>
        <v>22.404166666666669</v>
      </c>
      <c r="E39" s="91">
        <f>[34]Novembro!$B$8</f>
        <v>23.587500000000002</v>
      </c>
      <c r="F39" s="91">
        <f>[34]Novembro!$B$9</f>
        <v>24.170833333333334</v>
      </c>
      <c r="G39" s="91">
        <f>[34]Novembro!$B$10</f>
        <v>24.020833333333332</v>
      </c>
      <c r="H39" s="91">
        <f>[34]Novembro!$B$11</f>
        <v>22.512499999999999</v>
      </c>
      <c r="I39" s="91">
        <f>[34]Novembro!$B$12</f>
        <v>22.491666666666671</v>
      </c>
      <c r="J39" s="91">
        <f>[34]Novembro!$B$13</f>
        <v>23.591666666666665</v>
      </c>
      <c r="K39" s="91">
        <f>[34]Novembro!$B$14</f>
        <v>25.912499999999998</v>
      </c>
      <c r="L39" s="91">
        <f>[34]Novembro!$B$15</f>
        <v>27.287499999999998</v>
      </c>
      <c r="M39" s="91">
        <f>[34]Novembro!$B$16</f>
        <v>20.94583333333334</v>
      </c>
      <c r="N39" s="91">
        <f>[34]Novembro!$B$17</f>
        <v>19.041666666666668</v>
      </c>
      <c r="O39" s="91">
        <f>[34]Novembro!$B$18</f>
        <v>23.137499999999999</v>
      </c>
      <c r="P39" s="91">
        <f>[34]Novembro!$B$19</f>
        <v>25.716666666666672</v>
      </c>
      <c r="Q39" s="91">
        <f>[34]Novembro!$B$20</f>
        <v>27.1875</v>
      </c>
      <c r="R39" s="91">
        <f>[34]Novembro!$B$21</f>
        <v>26.966666666666665</v>
      </c>
      <c r="S39" s="91">
        <f>[34]Novembro!$B$22</f>
        <v>26.220833333333331</v>
      </c>
      <c r="T39" s="91">
        <f>[34]Novembro!$B$23</f>
        <v>24.766666666666676</v>
      </c>
      <c r="U39" s="91">
        <f>[34]Novembro!$B$24</f>
        <v>25.729166666666668</v>
      </c>
      <c r="V39" s="91">
        <f>[34]Novembro!$B$25</f>
        <v>25.525000000000002</v>
      </c>
      <c r="W39" s="91">
        <f>[34]Novembro!$B$26</f>
        <v>24.537500000000005</v>
      </c>
      <c r="X39" s="91">
        <f>[34]Novembro!$B$27</f>
        <v>26.704166666666669</v>
      </c>
      <c r="Y39" s="91">
        <f>[34]Novembro!$B$28</f>
        <v>26.483333333333334</v>
      </c>
      <c r="Z39" s="91">
        <f>[34]Novembro!$B$29</f>
        <v>25.241666666666671</v>
      </c>
      <c r="AA39" s="91">
        <f>[34]Novembro!$B$30</f>
        <v>27.766666666666666</v>
      </c>
      <c r="AB39" s="91">
        <f>[34]Novembro!$B$31</f>
        <v>29.245833333333337</v>
      </c>
      <c r="AC39" s="91">
        <f>[34]Novembro!$B$32</f>
        <v>28.504166666666663</v>
      </c>
      <c r="AD39" s="91">
        <f>[34]Novembro!$B$33</f>
        <v>26.387500000000003</v>
      </c>
      <c r="AE39" s="91">
        <f>[34]Novembro!$B$34</f>
        <v>25.820833333333326</v>
      </c>
      <c r="AF39" s="96">
        <f t="shared" si="3"/>
        <v>24.954861111111111</v>
      </c>
      <c r="AG39" s="11" t="s">
        <v>33</v>
      </c>
      <c r="AH39" s="11" t="s">
        <v>33</v>
      </c>
      <c r="AI39" t="s">
        <v>33</v>
      </c>
      <c r="AJ39" t="s">
        <v>33</v>
      </c>
    </row>
    <row r="40" spans="1:37" x14ac:dyDescent="0.2">
      <c r="A40" s="50" t="s">
        <v>15</v>
      </c>
      <c r="B40" s="91">
        <f>[35]Novembro!$B$5</f>
        <v>24.843478260869563</v>
      </c>
      <c r="C40" s="91">
        <f>[35]Novembro!$B$6</f>
        <v>26.983333333333334</v>
      </c>
      <c r="D40" s="91">
        <f>[35]Novembro!$B$7</f>
        <v>25.533333333333335</v>
      </c>
      <c r="E40" s="91">
        <f>[35]Novembro!$B$8</f>
        <v>27.245833333333334</v>
      </c>
      <c r="F40" s="91">
        <f>[35]Novembro!$B$9</f>
        <v>29.279166666666658</v>
      </c>
      <c r="G40" s="91">
        <f>[35]Novembro!$B$10</f>
        <v>26.558333333333326</v>
      </c>
      <c r="H40" s="91">
        <f>[35]Novembro!$B$11</f>
        <v>27.129166666666666</v>
      </c>
      <c r="I40" s="91">
        <f>[35]Novembro!$B$12</f>
        <v>26.849999999999998</v>
      </c>
      <c r="J40" s="91">
        <f>[35]Novembro!$B$13</f>
        <v>26.862500000000001</v>
      </c>
      <c r="K40" s="91">
        <f>[35]Novembro!$B$14</f>
        <v>28.0625</v>
      </c>
      <c r="L40" s="91">
        <f>[35]Novembro!$B$15</f>
        <v>30.80416666666666</v>
      </c>
      <c r="M40" s="91">
        <f>[35]Novembro!$B$16</f>
        <v>23.13333333333334</v>
      </c>
      <c r="N40" s="91">
        <f>[35]Novembro!$B$17</f>
        <v>21.229166666666668</v>
      </c>
      <c r="O40" s="91">
        <f>[35]Novembro!$B$18</f>
        <v>24.037499999999994</v>
      </c>
      <c r="P40" s="91">
        <f>[35]Novembro!$B$19</f>
        <v>26.995833333333337</v>
      </c>
      <c r="Q40" s="91">
        <f>[35]Novembro!$B$20</f>
        <v>30.404166666666672</v>
      </c>
      <c r="R40" s="91">
        <f>[35]Novembro!$B$21</f>
        <v>32.262500000000003</v>
      </c>
      <c r="S40" s="91">
        <f>[35]Novembro!$B$22</f>
        <v>28.595833333333331</v>
      </c>
      <c r="T40" s="91">
        <f>[35]Novembro!$B$23</f>
        <v>27.374999999999996</v>
      </c>
      <c r="U40" s="91">
        <f>[35]Novembro!$B$24</f>
        <v>27.516666666666666</v>
      </c>
      <c r="V40" s="91">
        <f>[35]Novembro!$B$25</f>
        <v>27.429166666666664</v>
      </c>
      <c r="W40" s="91">
        <f>[35]Novembro!$B$26</f>
        <v>27.687500000000004</v>
      </c>
      <c r="X40" s="91">
        <f>[35]Novembro!$B$27</f>
        <v>29.387499999999999</v>
      </c>
      <c r="Y40" s="91">
        <f>[35]Novembro!$B$28</f>
        <v>30.829166666666666</v>
      </c>
      <c r="Z40" s="91">
        <f>[35]Novembro!$B$29</f>
        <v>32.534782608695643</v>
      </c>
      <c r="AA40" s="91">
        <f>[35]Novembro!$B$30</f>
        <v>32.35</v>
      </c>
      <c r="AB40" s="91">
        <f>[35]Novembro!$B$31</f>
        <v>31.795833333333331</v>
      </c>
      <c r="AC40" s="91">
        <f>[35]Novembro!$B$32</f>
        <v>32.933333333333337</v>
      </c>
      <c r="AD40" s="91">
        <f>[35]Novembro!$B$33</f>
        <v>33.475000000000001</v>
      </c>
      <c r="AE40" s="91">
        <f>[35]Novembro!$B$34</f>
        <v>32.708333333333336</v>
      </c>
      <c r="AF40" s="96">
        <f t="shared" si="3"/>
        <v>28.427747584541066</v>
      </c>
      <c r="AH40" s="11" t="s">
        <v>33</v>
      </c>
      <c r="AJ40" t="s">
        <v>33</v>
      </c>
    </row>
    <row r="41" spans="1:37" x14ac:dyDescent="0.2">
      <c r="A41" s="50" t="s">
        <v>156</v>
      </c>
      <c r="B41" s="91">
        <f>[36]Novembro!$B$5</f>
        <v>25.800000000000008</v>
      </c>
      <c r="C41" s="91">
        <f>[36]Novembro!$B$6</f>
        <v>23.612500000000001</v>
      </c>
      <c r="D41" s="91">
        <f>[36]Novembro!$B$7</f>
        <v>23.7</v>
      </c>
      <c r="E41" s="91">
        <f>[36]Novembro!$B$8</f>
        <v>26.904166666666672</v>
      </c>
      <c r="F41" s="91">
        <f>[36]Novembro!$B$9</f>
        <v>26.779166666666672</v>
      </c>
      <c r="G41" s="91">
        <f>[36]Novembro!$B$10</f>
        <v>24.904166666666658</v>
      </c>
      <c r="H41" s="91">
        <f>[36]Novembro!$B$11</f>
        <v>24.154166666666665</v>
      </c>
      <c r="I41" s="91">
        <f>[36]Novembro!$B$12</f>
        <v>24.665217391304346</v>
      </c>
      <c r="J41" s="91">
        <f>[36]Novembro!$B$13</f>
        <v>26.099999999999998</v>
      </c>
      <c r="K41" s="91">
        <f>[36]Novembro!$B$14</f>
        <v>26.987500000000001</v>
      </c>
      <c r="L41" s="91">
        <f>[36]Novembro!$B$15</f>
        <v>29.00833333333334</v>
      </c>
      <c r="M41" s="91">
        <f>[36]Novembro!$B$16</f>
        <v>26.150000000000002</v>
      </c>
      <c r="N41" s="91">
        <f>[36]Novembro!$B$17</f>
        <v>21.162499999999994</v>
      </c>
      <c r="O41" s="91">
        <f>[36]Novembro!$B$18</f>
        <v>24.133333333333336</v>
      </c>
      <c r="P41" s="91">
        <f>[36]Novembro!$B$19</f>
        <v>27.312499999999989</v>
      </c>
      <c r="Q41" s="91">
        <f>[36]Novembro!$B$20</f>
        <v>28.262500000000006</v>
      </c>
      <c r="R41" s="91">
        <f>[36]Novembro!$B$21</f>
        <v>28.116666666666671</v>
      </c>
      <c r="S41" s="91">
        <f>[36]Novembro!$B$22</f>
        <v>27.854166666666661</v>
      </c>
      <c r="T41" s="91">
        <f>[36]Novembro!$B$23</f>
        <v>27.341666666666672</v>
      </c>
      <c r="U41" s="91">
        <f>[36]Novembro!$B$24</f>
        <v>27.645833333333329</v>
      </c>
      <c r="V41" s="91">
        <f>[36]Novembro!$B$25</f>
        <v>25.245833333333326</v>
      </c>
      <c r="W41" s="91">
        <f>[36]Novembro!$B$26</f>
        <v>26.279166666666669</v>
      </c>
      <c r="X41" s="91">
        <f>[36]Novembro!$B$27</f>
        <v>28.029166666666669</v>
      </c>
      <c r="Y41" s="91">
        <f>[36]Novembro!$B$28</f>
        <v>27.854166666666668</v>
      </c>
      <c r="Z41" s="91">
        <f>[36]Novembro!$B$29</f>
        <v>27.775000000000002</v>
      </c>
      <c r="AA41" s="91">
        <f>[36]Novembro!$B$30</f>
        <v>29.012500000000006</v>
      </c>
      <c r="AB41" s="91">
        <f>[36]Novembro!$B$31</f>
        <v>28.283333333333331</v>
      </c>
      <c r="AC41" s="91">
        <f>[36]Novembro!$B$32</f>
        <v>28.516666666666662</v>
      </c>
      <c r="AD41" s="91">
        <f>[36]Novembro!$B$33</f>
        <v>28.970833333333335</v>
      </c>
      <c r="AE41" s="91">
        <f>[36]Novembro!$B$34</f>
        <v>26.358333333333338</v>
      </c>
      <c r="AF41" s="96">
        <f t="shared" si="3"/>
        <v>26.563979468599033</v>
      </c>
      <c r="AH41" s="11" t="s">
        <v>33</v>
      </c>
      <c r="AJ41" t="s">
        <v>33</v>
      </c>
    </row>
    <row r="42" spans="1:37" x14ac:dyDescent="0.2">
      <c r="A42" s="50" t="s">
        <v>16</v>
      </c>
      <c r="B42" s="91">
        <f>[37]Novembro!$B$5</f>
        <v>25.462500000000002</v>
      </c>
      <c r="C42" s="91">
        <f>[37]Novembro!$B$6</f>
        <v>24.841666666666672</v>
      </c>
      <c r="D42" s="91">
        <f>[37]Novembro!$B$7</f>
        <v>22.316666666666666</v>
      </c>
      <c r="E42" s="91">
        <f>[37]Novembro!$B$8</f>
        <v>25.608333333333334</v>
      </c>
      <c r="F42" s="91">
        <f>[37]Novembro!$B$9</f>
        <v>26.175000000000001</v>
      </c>
      <c r="G42" s="91">
        <f>[37]Novembro!$B$10</f>
        <v>25.224999999999998</v>
      </c>
      <c r="H42" s="91">
        <f>[37]Novembro!$B$11</f>
        <v>24.783333333333335</v>
      </c>
      <c r="I42" s="91">
        <f>[37]Novembro!$B$12</f>
        <v>24.950000000000003</v>
      </c>
      <c r="J42" s="91">
        <f>[37]Novembro!$B$13</f>
        <v>26.091666666666665</v>
      </c>
      <c r="K42" s="91">
        <f>[37]Novembro!$B$14</f>
        <v>26.233333333333331</v>
      </c>
      <c r="L42" s="91">
        <f>[37]Novembro!$B$15</f>
        <v>29.345833333333331</v>
      </c>
      <c r="M42" s="91">
        <f>[37]Novembro!$B$16</f>
        <v>25.054166666666664</v>
      </c>
      <c r="N42" s="91">
        <f>[37]Novembro!$B$17</f>
        <v>22.258333333333336</v>
      </c>
      <c r="O42" s="91">
        <f>[37]Novembro!$B$18</f>
        <v>22.279166666666665</v>
      </c>
      <c r="P42" s="91">
        <f>[37]Novembro!$B$19</f>
        <v>26.195833333333336</v>
      </c>
      <c r="Q42" s="91">
        <f>[37]Novembro!$B$20</f>
        <v>28.887500000000003</v>
      </c>
      <c r="R42" s="91">
        <f>[37]Novembro!$B$21</f>
        <v>29.599999999999998</v>
      </c>
      <c r="S42" s="91">
        <f>[37]Novembro!$B$22</f>
        <v>29.120833333333326</v>
      </c>
      <c r="T42" s="91">
        <f>[37]Novembro!$B$23</f>
        <v>27.883333333333336</v>
      </c>
      <c r="U42" s="91">
        <f>[37]Novembro!$B$24</f>
        <v>27.204166666666669</v>
      </c>
      <c r="V42" s="91">
        <f>[37]Novembro!$B$25</f>
        <v>25.974999999999998</v>
      </c>
      <c r="W42" s="91">
        <f>[37]Novembro!$B$26</f>
        <v>26.441666666666663</v>
      </c>
      <c r="X42" s="91">
        <f>[37]Novembro!$B$27</f>
        <v>28.170833333333334</v>
      </c>
      <c r="Y42" s="91">
        <f>[37]Novembro!$B$28</f>
        <v>27.674999999999997</v>
      </c>
      <c r="Z42" s="91">
        <f>[37]Novembro!$B$29</f>
        <v>27.445833333333336</v>
      </c>
      <c r="AA42" s="91">
        <f>[37]Novembro!$B$30</f>
        <v>27.762500000000003</v>
      </c>
      <c r="AB42" s="91">
        <f>[37]Novembro!$B$31</f>
        <v>29.279166666666665</v>
      </c>
      <c r="AC42" s="91">
        <f>[37]Novembro!$B$32</f>
        <v>29.554166666666664</v>
      </c>
      <c r="AD42" s="91">
        <f>[37]Novembro!$B$33</f>
        <v>27.799999999999997</v>
      </c>
      <c r="AE42" s="91">
        <f>[37]Novembro!$B$34</f>
        <v>26.329166666666662</v>
      </c>
      <c r="AF42" s="96">
        <f t="shared" si="3"/>
        <v>26.53166666666667</v>
      </c>
      <c r="AH42" s="11" t="s">
        <v>33</v>
      </c>
      <c r="AJ42" t="s">
        <v>33</v>
      </c>
    </row>
    <row r="43" spans="1:37" x14ac:dyDescent="0.2">
      <c r="A43" s="50" t="s">
        <v>139</v>
      </c>
      <c r="B43" s="91">
        <f>[38]Novembro!$B$5</f>
        <v>25</v>
      </c>
      <c r="C43" s="91">
        <f>[38]Novembro!$B$6</f>
        <v>23.350000000000005</v>
      </c>
      <c r="D43" s="91">
        <f>[38]Novembro!$B$7</f>
        <v>24.387499999999999</v>
      </c>
      <c r="E43" s="91">
        <f>[38]Novembro!$B$8</f>
        <v>25.183333333333334</v>
      </c>
      <c r="F43" s="91">
        <f>[38]Novembro!$B$9</f>
        <v>25.933333333333334</v>
      </c>
      <c r="G43" s="91">
        <f>[38]Novembro!$B$10</f>
        <v>25.116666666666671</v>
      </c>
      <c r="H43" s="91">
        <f>[38]Novembro!$B$11</f>
        <v>24.433333333333337</v>
      </c>
      <c r="I43" s="91">
        <f>[38]Novembro!$B$12</f>
        <v>24.599999999999998</v>
      </c>
      <c r="J43" s="91">
        <f>[38]Novembro!$B$13</f>
        <v>25.649999999999991</v>
      </c>
      <c r="K43" s="91">
        <f>[38]Novembro!$B$14</f>
        <v>26.387500000000006</v>
      </c>
      <c r="L43" s="91">
        <f>[38]Novembro!$B$15</f>
        <v>27.933333333333334</v>
      </c>
      <c r="M43" s="91">
        <f>[38]Novembro!$B$16</f>
        <v>26.687500000000004</v>
      </c>
      <c r="N43" s="91">
        <f>[38]Novembro!$B$17</f>
        <v>21.883333333333329</v>
      </c>
      <c r="O43" s="91">
        <f>[38]Novembro!$B$18</f>
        <v>23.174999999999997</v>
      </c>
      <c r="P43" s="91">
        <f>[38]Novembro!$B$19</f>
        <v>26.191666666666663</v>
      </c>
      <c r="Q43" s="91">
        <f>[38]Novembro!$B$20</f>
        <v>27.875000000000004</v>
      </c>
      <c r="R43" s="91">
        <f>[38]Novembro!$B$21</f>
        <v>27.237499999999997</v>
      </c>
      <c r="S43" s="91">
        <f>[38]Novembro!$B$22</f>
        <v>28.458333333333339</v>
      </c>
      <c r="T43" s="91">
        <f>[38]Novembro!$B$23</f>
        <v>28.058333333333334</v>
      </c>
      <c r="U43" s="91">
        <f>[38]Novembro!$B$24</f>
        <v>27.366666666666671</v>
      </c>
      <c r="V43" s="91">
        <f>[38]Novembro!$B$25</f>
        <v>25.429166666666664</v>
      </c>
      <c r="W43" s="91">
        <f>[38]Novembro!$B$26</f>
        <v>25.641666666666669</v>
      </c>
      <c r="X43" s="91">
        <f>[38]Novembro!$B$27</f>
        <v>26.758333333333336</v>
      </c>
      <c r="Y43" s="91">
        <f>[38]Novembro!$B$28</f>
        <v>26.287500000000005</v>
      </c>
      <c r="Z43" s="91">
        <f>[38]Novembro!$B$29</f>
        <v>26.445833333333336</v>
      </c>
      <c r="AA43" s="91">
        <f>[38]Novembro!$B$30</f>
        <v>28.391666666666666</v>
      </c>
      <c r="AB43" s="91">
        <f>[38]Novembro!$B$31</f>
        <v>29.208333333333325</v>
      </c>
      <c r="AC43" s="91">
        <f>[38]Novembro!$B$32</f>
        <v>28.216666666666665</v>
      </c>
      <c r="AD43" s="91">
        <f>[38]Novembro!$B$33</f>
        <v>26.095833333333331</v>
      </c>
      <c r="AE43" s="91">
        <f>[38]Novembro!$B$34</f>
        <v>26.341666666666669</v>
      </c>
      <c r="AF43" s="96">
        <f t="shared" si="3"/>
        <v>26.124166666666667</v>
      </c>
      <c r="AH43" s="11" t="s">
        <v>33</v>
      </c>
      <c r="AI43" t="s">
        <v>33</v>
      </c>
    </row>
    <row r="44" spans="1:37" x14ac:dyDescent="0.2">
      <c r="A44" s="50" t="s">
        <v>17</v>
      </c>
      <c r="B44" s="91">
        <f>[39]Novembro!$B$5</f>
        <v>24.762500000000003</v>
      </c>
      <c r="C44" s="91">
        <f>[39]Novembro!$B$6</f>
        <v>22.270833333333329</v>
      </c>
      <c r="D44" s="91">
        <f>[39]Novembro!$B$7</f>
        <v>23.3125</v>
      </c>
      <c r="E44" s="91">
        <f>[39]Novembro!$B$8</f>
        <v>25.012500000000003</v>
      </c>
      <c r="F44" s="91">
        <f>[39]Novembro!$B$9</f>
        <v>24.058333333333334</v>
      </c>
      <c r="G44" s="91">
        <f>[39]Novembro!$B$10</f>
        <v>24.054166666666664</v>
      </c>
      <c r="H44" s="91">
        <f>[39]Novembro!$B$11</f>
        <v>23.5</v>
      </c>
      <c r="I44" s="91">
        <f>[39]Novembro!$B$12</f>
        <v>23.079166666666669</v>
      </c>
      <c r="J44" s="91">
        <f>[39]Novembro!$B$13</f>
        <v>25.020833333333339</v>
      </c>
      <c r="K44" s="91">
        <f>[39]Novembro!$B$14</f>
        <v>26.583333333333332</v>
      </c>
      <c r="L44" s="91">
        <f>[39]Novembro!$B$15</f>
        <v>26.966666666666669</v>
      </c>
      <c r="M44" s="91">
        <f>[39]Novembro!$B$16</f>
        <v>23.0625</v>
      </c>
      <c r="N44" s="91">
        <f>[39]Novembro!$B$17</f>
        <v>20.416666666666671</v>
      </c>
      <c r="O44" s="91">
        <f>[39]Novembro!$B$18</f>
        <v>23.820833333333336</v>
      </c>
      <c r="P44" s="91">
        <f>[39]Novembro!$B$19</f>
        <v>25.716666666666669</v>
      </c>
      <c r="Q44" s="91">
        <f>[39]Novembro!$B$20</f>
        <v>25.212499999999995</v>
      </c>
      <c r="R44" s="91">
        <f>[39]Novembro!$B$21</f>
        <v>24.579166666666669</v>
      </c>
      <c r="S44" s="91">
        <f>[39]Novembro!$B$22</f>
        <v>24.662499999999998</v>
      </c>
      <c r="T44" s="91">
        <f>[39]Novembro!$B$23</f>
        <v>24.370833333333334</v>
      </c>
      <c r="U44" s="91">
        <f>[39]Novembro!$B$24</f>
        <v>24.908333333333328</v>
      </c>
      <c r="V44" s="91">
        <f>[39]Novembro!$B$25</f>
        <v>23.833333333333329</v>
      </c>
      <c r="W44" s="91">
        <f>[39]Novembro!$B$26</f>
        <v>25.404166666666665</v>
      </c>
      <c r="X44" s="91">
        <f>[39]Novembro!$B$27</f>
        <v>25.541666666666668</v>
      </c>
      <c r="Y44" s="91">
        <f>[39]Novembro!$B$28</f>
        <v>27.308333333333326</v>
      </c>
      <c r="Z44" s="91">
        <f>[39]Novembro!$B$29</f>
        <v>27.270833333333329</v>
      </c>
      <c r="AA44" s="91">
        <f>[39]Novembro!$B$30</f>
        <v>27.362500000000001</v>
      </c>
      <c r="AB44" s="91">
        <f>[39]Novembro!$B$31</f>
        <v>27.316666666666666</v>
      </c>
      <c r="AC44" s="91">
        <f>[39]Novembro!$B$32</f>
        <v>27.291666666666668</v>
      </c>
      <c r="AD44" s="91">
        <f>[39]Novembro!$B$33</f>
        <v>27.570833333333336</v>
      </c>
      <c r="AE44" s="91">
        <f>[39]Novembro!$B$34</f>
        <v>25.583333333333332</v>
      </c>
      <c r="AF44" s="96">
        <f t="shared" si="3"/>
        <v>24.995138888888889</v>
      </c>
      <c r="AJ44" t="s">
        <v>33</v>
      </c>
    </row>
    <row r="45" spans="1:37" hidden="1" x14ac:dyDescent="0.2">
      <c r="A45" s="50" t="s">
        <v>144</v>
      </c>
      <c r="B45" s="91" t="str">
        <f>[40]Novembro!$B$5</f>
        <v>*</v>
      </c>
      <c r="C45" s="91" t="str">
        <f>[40]Novembro!$B$6</f>
        <v>*</v>
      </c>
      <c r="D45" s="91" t="str">
        <f>[40]Novembro!$B$7</f>
        <v>*</v>
      </c>
      <c r="E45" s="91" t="str">
        <f>[40]Novembro!$B$8</f>
        <v>*</v>
      </c>
      <c r="F45" s="91" t="str">
        <f>[40]Novembro!$B$9</f>
        <v>*</v>
      </c>
      <c r="G45" s="91" t="str">
        <f>[40]Novembro!$B$10</f>
        <v>*</v>
      </c>
      <c r="H45" s="91" t="str">
        <f>[40]Novembro!$B$11</f>
        <v>*</v>
      </c>
      <c r="I45" s="91" t="str">
        <f>[40]Novembro!$B$12</f>
        <v>*</v>
      </c>
      <c r="J45" s="91" t="str">
        <f>[40]Novembro!$B$13</f>
        <v>*</v>
      </c>
      <c r="K45" s="91" t="str">
        <f>[40]Novembro!$B$14</f>
        <v>*</v>
      </c>
      <c r="L45" s="91" t="str">
        <f>[40]Novembro!$B$15</f>
        <v>*</v>
      </c>
      <c r="M45" s="91" t="str">
        <f>[40]Novembro!$B$16</f>
        <v>*</v>
      </c>
      <c r="N45" s="91" t="str">
        <f>[40]Novembro!$B$17</f>
        <v>*</v>
      </c>
      <c r="O45" s="91" t="str">
        <f>[40]Novembro!$B$18</f>
        <v>*</v>
      </c>
      <c r="P45" s="91" t="str">
        <f>[40]Novembro!$B$19</f>
        <v>*</v>
      </c>
      <c r="Q45" s="91" t="str">
        <f>[40]Novembro!$B$20</f>
        <v>*</v>
      </c>
      <c r="R45" s="91" t="str">
        <f>[40]Novembro!$B$21</f>
        <v>*</v>
      </c>
      <c r="S45" s="91" t="str">
        <f>[40]Novembro!$B$22</f>
        <v>*</v>
      </c>
      <c r="T45" s="91" t="str">
        <f>[40]Novembro!$B$23</f>
        <v>*</v>
      </c>
      <c r="U45" s="91" t="str">
        <f>[40]Novembro!$B$24</f>
        <v>*</v>
      </c>
      <c r="V45" s="91" t="str">
        <f>[40]Novembro!$B$25</f>
        <v>*</v>
      </c>
      <c r="W45" s="91" t="str">
        <f>[40]Novembro!$B$26</f>
        <v>*</v>
      </c>
      <c r="X45" s="91" t="str">
        <f>[40]Novembro!$B$27</f>
        <v>*</v>
      </c>
      <c r="Y45" s="91" t="str">
        <f>[40]Novembro!$B$28</f>
        <v>*</v>
      </c>
      <c r="Z45" s="91" t="str">
        <f>[40]Novembro!$B$29</f>
        <v>*</v>
      </c>
      <c r="AA45" s="91" t="str">
        <f>[40]Novembro!$B$30</f>
        <v>*</v>
      </c>
      <c r="AB45" s="91" t="str">
        <f>[40]Novembro!$B$31</f>
        <v>*</v>
      </c>
      <c r="AC45" s="91" t="str">
        <f>[40]Novembro!$B$32</f>
        <v>*</v>
      </c>
      <c r="AD45" s="91" t="str">
        <f>[40]Novembro!$B$33</f>
        <v>*</v>
      </c>
      <c r="AE45" s="91" t="str">
        <f>[40]Novembro!$B$34</f>
        <v>*</v>
      </c>
      <c r="AF45" s="96" t="e">
        <f t="shared" si="3"/>
        <v>#DIV/0!</v>
      </c>
    </row>
    <row r="46" spans="1:37" x14ac:dyDescent="0.2">
      <c r="A46" s="50" t="s">
        <v>18</v>
      </c>
      <c r="B46" s="91">
        <f>[41]Novembro!$B$5</f>
        <v>25.087499999999995</v>
      </c>
      <c r="C46" s="91">
        <f>[41]Novembro!$B$6</f>
        <v>22.833333333333332</v>
      </c>
      <c r="D46" s="91">
        <f>[41]Novembro!$B$7</f>
        <v>22.895833333333332</v>
      </c>
      <c r="E46" s="91">
        <f>[41]Novembro!$B$8</f>
        <v>24.474999999999998</v>
      </c>
      <c r="F46" s="91">
        <f>[41]Novembro!$B$9</f>
        <v>25.75</v>
      </c>
      <c r="G46" s="91">
        <f>[41]Novembro!$B$10</f>
        <v>25.016666666666662</v>
      </c>
      <c r="H46" s="91">
        <f>[41]Novembro!$B$11</f>
        <v>23.591666666666658</v>
      </c>
      <c r="I46" s="91">
        <f>[41]Novembro!$B$12</f>
        <v>23.704166666666662</v>
      </c>
      <c r="J46" s="91">
        <f>[41]Novembro!$B$13</f>
        <v>23.849999999999998</v>
      </c>
      <c r="K46" s="91">
        <f>[41]Novembro!$B$14</f>
        <v>25.279166666666669</v>
      </c>
      <c r="L46" s="91">
        <f>[41]Novembro!$B$15</f>
        <v>27.637500000000003</v>
      </c>
      <c r="M46" s="91">
        <f>[41]Novembro!$B$16</f>
        <v>20.033333333333339</v>
      </c>
      <c r="N46" s="91">
        <f>[41]Novembro!$B$17</f>
        <v>19.595833333333331</v>
      </c>
      <c r="O46" s="91">
        <f>[41]Novembro!$B$18</f>
        <v>22.654166666666669</v>
      </c>
      <c r="P46" s="91">
        <f>[41]Novembro!$B$19</f>
        <v>25.541666666666661</v>
      </c>
      <c r="Q46" s="91">
        <f>[41]Novembro!$B$20</f>
        <v>27.737499999999994</v>
      </c>
      <c r="R46" s="91">
        <f>[41]Novembro!$B$21</f>
        <v>28.454166666666669</v>
      </c>
      <c r="S46" s="91">
        <f>[41]Novembro!$B$22</f>
        <v>27.795833333333338</v>
      </c>
      <c r="T46" s="91">
        <f>[41]Novembro!$B$23</f>
        <v>27</v>
      </c>
      <c r="U46" s="91">
        <f>[41]Novembro!$B$24</f>
        <v>26.266666666666662</v>
      </c>
      <c r="V46" s="91">
        <f>[41]Novembro!$B$25</f>
        <v>24.104166666666668</v>
      </c>
      <c r="W46" s="91">
        <f>[41]Novembro!$B$26</f>
        <v>24.525000000000002</v>
      </c>
      <c r="X46" s="91">
        <f>[41]Novembro!$B$27</f>
        <v>27.020833333333329</v>
      </c>
      <c r="Y46" s="91">
        <f>[41]Novembro!$B$28</f>
        <v>26.925000000000001</v>
      </c>
      <c r="Z46" s="91">
        <f>[41]Novembro!$B$29</f>
        <v>26.495833333333334</v>
      </c>
      <c r="AA46" s="91">
        <f>[41]Novembro!$B$30</f>
        <v>28.662499999999994</v>
      </c>
      <c r="AB46" s="91">
        <f>[41]Novembro!$B$31</f>
        <v>29.320833333333326</v>
      </c>
      <c r="AC46" s="91">
        <f>[41]Novembro!$B$32</f>
        <v>27.041666666666671</v>
      </c>
      <c r="AD46" s="91">
        <f>[41]Novembro!$B$33</f>
        <v>25.454166666666666</v>
      </c>
      <c r="AE46" s="91">
        <f>[41]Novembro!$B$34</f>
        <v>24.625</v>
      </c>
      <c r="AF46" s="96">
        <f t="shared" si="3"/>
        <v>25.312499999999996</v>
      </c>
      <c r="AG46" s="11" t="s">
        <v>33</v>
      </c>
      <c r="AH46" s="11" t="s">
        <v>33</v>
      </c>
      <c r="AJ46" t="s">
        <v>33</v>
      </c>
    </row>
    <row r="47" spans="1:37" x14ac:dyDescent="0.2">
      <c r="A47" s="50" t="s">
        <v>21</v>
      </c>
      <c r="B47" s="91">
        <f>[42]Novembro!$B$5</f>
        <v>24.283333333333335</v>
      </c>
      <c r="C47" s="91">
        <f>[42]Novembro!$B$6</f>
        <v>23.474999999999998</v>
      </c>
      <c r="D47" s="91">
        <f>[42]Novembro!$B$7</f>
        <v>22.691666666666666</v>
      </c>
      <c r="E47" s="91">
        <f>[42]Novembro!$B$8</f>
        <v>25.491666666666674</v>
      </c>
      <c r="F47" s="91">
        <f>[42]Novembro!$B$9</f>
        <v>26.158333333333328</v>
      </c>
      <c r="G47" s="91">
        <f>[42]Novembro!$B$10</f>
        <v>24.983333333333324</v>
      </c>
      <c r="H47" s="91">
        <f>[42]Novembro!$B$11</f>
        <v>24.175000000000008</v>
      </c>
      <c r="I47" s="91">
        <f>[42]Novembro!$B$12</f>
        <v>23.945833333333336</v>
      </c>
      <c r="J47" s="91">
        <f>[42]Novembro!$B$13</f>
        <v>25.724999999999998</v>
      </c>
      <c r="K47" s="91">
        <f>[42]Novembro!$B$14</f>
        <v>27.437499999999996</v>
      </c>
      <c r="L47" s="91">
        <f>[42]Novembro!$B$15</f>
        <v>29.508333333333336</v>
      </c>
      <c r="M47" s="91">
        <f>[42]Novembro!$B$16</f>
        <v>25.983333333333334</v>
      </c>
      <c r="N47" s="91">
        <f>[42]Novembro!$B$17</f>
        <v>20.395833333333336</v>
      </c>
      <c r="O47" s="91">
        <f>[42]Novembro!$B$18</f>
        <v>23.583333333333332</v>
      </c>
      <c r="P47" s="91">
        <f>[42]Novembro!$B$19</f>
        <v>27.079166666666662</v>
      </c>
      <c r="Q47" s="91">
        <f>[42]Novembro!$B$20</f>
        <v>28.529166666666669</v>
      </c>
      <c r="R47" s="91">
        <f>[42]Novembro!$B$21</f>
        <v>28.61666666666666</v>
      </c>
      <c r="S47" s="91">
        <f>[42]Novembro!$B$22</f>
        <v>26.962500000000002</v>
      </c>
      <c r="T47" s="91">
        <f>[42]Novembro!$B$23</f>
        <v>27.083333333333325</v>
      </c>
      <c r="U47" s="91">
        <f>[42]Novembro!$B$24</f>
        <v>27.137499999999999</v>
      </c>
      <c r="V47" s="91">
        <f>[42]Novembro!$B$25</f>
        <v>25.566666666666674</v>
      </c>
      <c r="W47" s="91">
        <f>[42]Novembro!$B$26</f>
        <v>26.816666666666663</v>
      </c>
      <c r="X47" s="91">
        <f>[42]Novembro!$B$27</f>
        <v>27.95</v>
      </c>
      <c r="Y47" s="91">
        <f>[42]Novembro!$B$28</f>
        <v>28.004166666666663</v>
      </c>
      <c r="Z47" s="91">
        <f>[42]Novembro!$B$29</f>
        <v>28.262500000000003</v>
      </c>
      <c r="AA47" s="91">
        <f>[42]Novembro!$B$30</f>
        <v>28.962500000000006</v>
      </c>
      <c r="AB47" s="91">
        <f>[42]Novembro!$B$31</f>
        <v>29.133333333333336</v>
      </c>
      <c r="AC47" s="91">
        <f>[42]Novembro!$B$32</f>
        <v>28.658333333333335</v>
      </c>
      <c r="AD47" s="91">
        <f>[42]Novembro!$B$33</f>
        <v>29.775000000000002</v>
      </c>
      <c r="AE47" s="91">
        <f>[42]Novembro!$B$34</f>
        <v>25.762500000000003</v>
      </c>
      <c r="AF47" s="96">
        <f t="shared" si="3"/>
        <v>26.404583333333331</v>
      </c>
      <c r="AJ47" t="s">
        <v>33</v>
      </c>
    </row>
    <row r="48" spans="1:37" x14ac:dyDescent="0.2">
      <c r="A48" s="50" t="s">
        <v>32</v>
      </c>
      <c r="B48" s="91">
        <f>[43]Novembro!$B$5</f>
        <v>26.687500000000004</v>
      </c>
      <c r="C48" s="91">
        <f>[43]Novembro!$B$6</f>
        <v>25.020833333333339</v>
      </c>
      <c r="D48" s="91">
        <f>[43]Novembro!$B$7</f>
        <v>25.154166666666669</v>
      </c>
      <c r="E48" s="91">
        <f>[43]Novembro!$B$8</f>
        <v>27.045833333333334</v>
      </c>
      <c r="F48" s="91">
        <f>[43]Novembro!$B$9</f>
        <v>26.141666666666666</v>
      </c>
      <c r="G48" s="91">
        <f>[43]Novembro!$B$10</f>
        <v>24.620833333333334</v>
      </c>
      <c r="H48" s="91">
        <f>[43]Novembro!$B$11</f>
        <v>23.816666666666663</v>
      </c>
      <c r="I48" s="91">
        <f>[43]Novembro!$B$12</f>
        <v>22.924999999999997</v>
      </c>
      <c r="J48" s="91">
        <f>[43]Novembro!$B$13</f>
        <v>25.554166666666664</v>
      </c>
      <c r="K48" s="91">
        <f>[43]Novembro!$B$14</f>
        <v>27.987499999999997</v>
      </c>
      <c r="L48" s="91">
        <f>[43]Novembro!$B$15</f>
        <v>28.083333333333329</v>
      </c>
      <c r="M48" s="91">
        <f>[43]Novembro!$B$16</f>
        <v>25.533333333333328</v>
      </c>
      <c r="N48" s="91">
        <f>[43]Novembro!$B$17</f>
        <v>23.620833333333326</v>
      </c>
      <c r="O48" s="91">
        <f>[43]Novembro!$B$18</f>
        <v>25.108333333333338</v>
      </c>
      <c r="P48" s="91">
        <f>[43]Novembro!$B$19</f>
        <v>26.208333333333329</v>
      </c>
      <c r="Q48" s="91">
        <f>[43]Novembro!$B$20</f>
        <v>25.591666666666669</v>
      </c>
      <c r="R48" s="91">
        <f>[43]Novembro!$B$21</f>
        <v>25.720833333333331</v>
      </c>
      <c r="S48" s="91">
        <f>[43]Novembro!$B$22</f>
        <v>25.099999999999994</v>
      </c>
      <c r="T48" s="91">
        <f>[43]Novembro!$B$23</f>
        <v>24.845833333333335</v>
      </c>
      <c r="U48" s="91">
        <f>[43]Novembro!$B$24</f>
        <v>24.012499999999999</v>
      </c>
      <c r="V48" s="91">
        <f>[43]Novembro!$B$25</f>
        <v>26.070833333333329</v>
      </c>
      <c r="W48" s="91">
        <f>[43]Novembro!$B$26</f>
        <v>24.824999999999999</v>
      </c>
      <c r="X48" s="91">
        <f>[43]Novembro!$B$27</f>
        <v>24.666666666666668</v>
      </c>
      <c r="Y48" s="91">
        <f>[43]Novembro!$B$28</f>
        <v>27.141666666666669</v>
      </c>
      <c r="Z48" s="91">
        <f>[43]Novembro!$B$29</f>
        <v>27.670833333333331</v>
      </c>
      <c r="AA48" s="91">
        <f>[43]Novembro!$B$30</f>
        <v>27.154166666666665</v>
      </c>
      <c r="AB48" s="91">
        <f>[43]Novembro!$B$31</f>
        <v>27.504166666666666</v>
      </c>
      <c r="AC48" s="91">
        <f>[43]Novembro!$B$32</f>
        <v>28.224999999999994</v>
      </c>
      <c r="AD48" s="91">
        <f>[43]Novembro!$B$33</f>
        <v>28.404166666666665</v>
      </c>
      <c r="AE48" s="91">
        <f>[43]Novembro!$B$34</f>
        <v>23.95</v>
      </c>
      <c r="AF48" s="96">
        <f t="shared" si="3"/>
        <v>25.813055555555561</v>
      </c>
      <c r="AG48" s="11" t="s">
        <v>33</v>
      </c>
      <c r="AH48" s="11" t="s">
        <v>33</v>
      </c>
    </row>
    <row r="49" spans="1:36" x14ac:dyDescent="0.2">
      <c r="A49" s="50" t="s">
        <v>19</v>
      </c>
      <c r="B49" s="91">
        <f>[44]Novembro!$B$5</f>
        <v>27.341666666666658</v>
      </c>
      <c r="C49" s="91">
        <f>[44]Novembro!$B$6</f>
        <v>24.870833333333334</v>
      </c>
      <c r="D49" s="91">
        <f>[44]Novembro!$B$7</f>
        <v>23.658333333333331</v>
      </c>
      <c r="E49" s="91">
        <f>[44]Novembro!$B$8</f>
        <v>25.175000000000001</v>
      </c>
      <c r="F49" s="91">
        <f>[44]Novembro!$B$9</f>
        <v>26.670833333333331</v>
      </c>
      <c r="G49" s="91">
        <f>[44]Novembro!$B$10</f>
        <v>26.233333333333334</v>
      </c>
      <c r="H49" s="91">
        <f>[44]Novembro!$B$11</f>
        <v>24.554166666666664</v>
      </c>
      <c r="I49" s="91">
        <f>[44]Novembro!$B$12</f>
        <v>24.970833333333331</v>
      </c>
      <c r="J49" s="91">
        <f>[44]Novembro!$B$13</f>
        <v>27.379166666666666</v>
      </c>
      <c r="K49" s="91">
        <f>[44]Novembro!$B$14</f>
        <v>28.475000000000009</v>
      </c>
      <c r="L49" s="91">
        <f>[44]Novembro!$B$15</f>
        <v>29.350000000000009</v>
      </c>
      <c r="M49" s="91">
        <f>[44]Novembro!$B$16</f>
        <v>29.016666666666662</v>
      </c>
      <c r="N49" s="91">
        <f>[44]Novembro!$B$17</f>
        <v>24.716666666666669</v>
      </c>
      <c r="O49" s="91">
        <f>[44]Novembro!$B$18</f>
        <v>28.191666666666666</v>
      </c>
      <c r="P49" s="91">
        <f>[44]Novembro!$B$19</f>
        <v>28.375</v>
      </c>
      <c r="Q49" s="91">
        <f>[44]Novembro!$B$20</f>
        <v>28.112499999999997</v>
      </c>
      <c r="R49" s="91">
        <f>[44]Novembro!$B$21</f>
        <v>28.037500000000005</v>
      </c>
      <c r="S49" s="91">
        <f>[44]Novembro!$B$22</f>
        <v>30.179166666666671</v>
      </c>
      <c r="T49" s="91">
        <f>[44]Novembro!$B$23</f>
        <v>30.558333333333337</v>
      </c>
      <c r="U49" s="91">
        <f>[44]Novembro!$B$24</f>
        <v>29.237500000000008</v>
      </c>
      <c r="V49" s="91">
        <f>[44]Novembro!$B$25</f>
        <v>26.620833333333334</v>
      </c>
      <c r="W49" s="91">
        <f>[44]Novembro!$B$26</f>
        <v>26.137500000000003</v>
      </c>
      <c r="X49" s="91">
        <f>[44]Novembro!$B$27</f>
        <v>28.441666666666666</v>
      </c>
      <c r="Y49" s="91">
        <f>[44]Novembro!$B$28</f>
        <v>28.591666666666669</v>
      </c>
      <c r="Z49" s="91">
        <f>[44]Novembro!$B$29</f>
        <v>28.491666666666674</v>
      </c>
      <c r="AA49" s="91">
        <f>[44]Novembro!$B$30</f>
        <v>30.545833333333331</v>
      </c>
      <c r="AB49" s="91">
        <f>[44]Novembro!$B$31</f>
        <v>29.974999999999998</v>
      </c>
      <c r="AC49" s="91">
        <f>[44]Novembro!$B$32</f>
        <v>29.241666666666664</v>
      </c>
      <c r="AD49" s="91">
        <f>[44]Novembro!$B$33</f>
        <v>24.816666666666666</v>
      </c>
      <c r="AE49" s="91">
        <f>[44]Novembro!$B$34</f>
        <v>27.979166666666661</v>
      </c>
      <c r="AF49" s="96">
        <f t="shared" si="3"/>
        <v>27.531527777777786</v>
      </c>
      <c r="AH49" s="11" t="s">
        <v>33</v>
      </c>
    </row>
    <row r="50" spans="1:36" s="5" customFormat="1" ht="17.100000000000001" customHeight="1" x14ac:dyDescent="0.2">
      <c r="A50" s="51" t="s">
        <v>204</v>
      </c>
      <c r="B50" s="92">
        <f t="shared" ref="B50:AE50" si="4">AVERAGE(B5:B49)</f>
        <v>25.699888182690408</v>
      </c>
      <c r="C50" s="92">
        <f t="shared" si="4"/>
        <v>24.256846058677976</v>
      </c>
      <c r="D50" s="92">
        <f t="shared" si="4"/>
        <v>23.695162521289244</v>
      </c>
      <c r="E50" s="92">
        <f t="shared" si="4"/>
        <v>25.709203093654306</v>
      </c>
      <c r="F50" s="92">
        <f t="shared" si="4"/>
        <v>26.005045895250028</v>
      </c>
      <c r="G50" s="92">
        <f t="shared" si="4"/>
        <v>25.454606510491981</v>
      </c>
      <c r="H50" s="92">
        <f t="shared" si="4"/>
        <v>24.46847384234712</v>
      </c>
      <c r="I50" s="92">
        <f t="shared" si="4"/>
        <v>24.621565924354897</v>
      </c>
      <c r="J50" s="92">
        <f t="shared" si="4"/>
        <v>25.913219760091447</v>
      </c>
      <c r="K50" s="92">
        <f t="shared" si="4"/>
        <v>27.114671181593234</v>
      </c>
      <c r="L50" s="92">
        <f t="shared" si="4"/>
        <v>28.732374513962522</v>
      </c>
      <c r="M50" s="92">
        <f t="shared" si="4"/>
        <v>24.774279207007201</v>
      </c>
      <c r="N50" s="92">
        <f t="shared" si="4"/>
        <v>21.752648787929527</v>
      </c>
      <c r="O50" s="92">
        <f t="shared" si="4"/>
        <v>24.216021562389543</v>
      </c>
      <c r="P50" s="92">
        <f t="shared" si="4"/>
        <v>26.651606735434946</v>
      </c>
      <c r="Q50" s="92">
        <f t="shared" si="4"/>
        <v>28.041310774767826</v>
      </c>
      <c r="R50" s="92">
        <f t="shared" si="4"/>
        <v>28.142409460458239</v>
      </c>
      <c r="S50" s="92">
        <f t="shared" si="4"/>
        <v>27.938949424559173</v>
      </c>
      <c r="T50" s="92">
        <f t="shared" si="4"/>
        <v>27.315728275789247</v>
      </c>
      <c r="U50" s="92">
        <f t="shared" si="4"/>
        <v>27.124675324675326</v>
      </c>
      <c r="V50" s="92">
        <f t="shared" si="4"/>
        <v>26.058051925098592</v>
      </c>
      <c r="W50" s="92">
        <f t="shared" si="4"/>
        <v>26.217939201131149</v>
      </c>
      <c r="X50" s="92">
        <f t="shared" si="4"/>
        <v>27.376228349240016</v>
      </c>
      <c r="Y50" s="92">
        <f t="shared" si="4"/>
        <v>27.88339519264758</v>
      </c>
      <c r="Z50" s="92">
        <f t="shared" si="4"/>
        <v>27.954966820913274</v>
      </c>
      <c r="AA50" s="92">
        <f t="shared" si="4"/>
        <v>29.076820052517299</v>
      </c>
      <c r="AB50" s="92">
        <f t="shared" si="4"/>
        <v>29.400489652623797</v>
      </c>
      <c r="AC50" s="92">
        <f t="shared" si="4"/>
        <v>29.21277165305532</v>
      </c>
      <c r="AD50" s="92">
        <f t="shared" si="4"/>
        <v>27.848937282229965</v>
      </c>
      <c r="AE50" s="92">
        <f t="shared" si="4"/>
        <v>26.40216427263087</v>
      </c>
      <c r="AF50" s="96">
        <f t="shared" si="3"/>
        <v>26.502015047983395</v>
      </c>
      <c r="AH50" s="5" t="s">
        <v>33</v>
      </c>
      <c r="AI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52"/>
      <c r="AF51" s="70"/>
      <c r="AJ51" t="s">
        <v>33</v>
      </c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70"/>
      <c r="AH52" s="11" t="s">
        <v>33</v>
      </c>
    </row>
    <row r="53" spans="1:36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70"/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70"/>
    </row>
    <row r="55" spans="1:36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8"/>
      <c r="AF55" s="70"/>
    </row>
    <row r="56" spans="1:36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49"/>
      <c r="AF56" s="70"/>
      <c r="AH56" t="s">
        <v>33</v>
      </c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71"/>
    </row>
    <row r="59" spans="1:36" x14ac:dyDescent="0.2">
      <c r="AH59" s="11" t="s">
        <v>33</v>
      </c>
    </row>
    <row r="60" spans="1:36" x14ac:dyDescent="0.2">
      <c r="N60" s="2" t="s">
        <v>33</v>
      </c>
      <c r="AD60" s="2" t="s">
        <v>33</v>
      </c>
    </row>
    <row r="61" spans="1:36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6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6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6" x14ac:dyDescent="0.2">
      <c r="AB64" s="2" t="s">
        <v>33</v>
      </c>
    </row>
    <row r="65" spans="9:32" x14ac:dyDescent="0.2">
      <c r="AF65" s="7" t="s">
        <v>33</v>
      </c>
    </row>
    <row r="67" spans="9:32" x14ac:dyDescent="0.2">
      <c r="I67" s="2" t="s">
        <v>33</v>
      </c>
    </row>
    <row r="70" spans="9:32" x14ac:dyDescent="0.2">
      <c r="AE70" s="2" t="s">
        <v>33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8" bestFit="1" customWidth="1"/>
  </cols>
  <sheetData>
    <row r="1" spans="1:33" ht="20.100000000000001" customHeight="1" x14ac:dyDescent="0.2">
      <c r="A1" s="129" t="s">
        <v>211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1"/>
    </row>
    <row r="2" spans="1:33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3" s="4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25</v>
      </c>
      <c r="AG3" s="79" t="s">
        <v>24</v>
      </c>
    </row>
    <row r="4" spans="1:33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88">
        <f>[1]Novembro!$C$5</f>
        <v>35.4</v>
      </c>
      <c r="C5" s="88">
        <f>[1]Novembro!$C$6</f>
        <v>28.6</v>
      </c>
      <c r="D5" s="88">
        <f>[1]Novembro!$C$7</f>
        <v>28</v>
      </c>
      <c r="E5" s="88">
        <f>[1]Novembro!$C$8</f>
        <v>35.6</v>
      </c>
      <c r="F5" s="88">
        <f>[1]Novembro!$C$9</f>
        <v>34.799999999999997</v>
      </c>
      <c r="G5" s="88">
        <f>[1]Novembro!$C$10</f>
        <v>30.3</v>
      </c>
      <c r="H5" s="88">
        <f>[1]Novembro!$C$11</f>
        <v>28.5</v>
      </c>
      <c r="I5" s="88">
        <f>[1]Novembro!$C$12</f>
        <v>31.1</v>
      </c>
      <c r="J5" s="88">
        <f>[1]Novembro!$C$13</f>
        <v>34.799999999999997</v>
      </c>
      <c r="K5" s="88">
        <f>[1]Novembro!$C$14</f>
        <v>36.5</v>
      </c>
      <c r="L5" s="88">
        <f>[1]Novembro!$C$15</f>
        <v>37.700000000000003</v>
      </c>
      <c r="M5" s="88">
        <f>[1]Novembro!$C$16</f>
        <v>34.700000000000003</v>
      </c>
      <c r="N5" s="88">
        <f>[1]Novembro!$C$17</f>
        <v>30.8</v>
      </c>
      <c r="O5" s="88">
        <f>[1]Novembro!$C$18</f>
        <v>35</v>
      </c>
      <c r="P5" s="88">
        <f>[1]Novembro!$C$19</f>
        <v>36.4</v>
      </c>
      <c r="Q5" s="88">
        <f>[1]Novembro!$C$20</f>
        <v>36.9</v>
      </c>
      <c r="R5" s="88">
        <f>[1]Novembro!$C$21</f>
        <v>36.1</v>
      </c>
      <c r="S5" s="88">
        <f>[1]Novembro!$C$22</f>
        <v>37.700000000000003</v>
      </c>
      <c r="T5" s="88">
        <f>[1]Novembro!$C$23</f>
        <v>37.1</v>
      </c>
      <c r="U5" s="88">
        <f>[1]Novembro!$C$24</f>
        <v>36.5</v>
      </c>
      <c r="V5" s="88">
        <f>[1]Novembro!$C$25</f>
        <v>34.799999999999997</v>
      </c>
      <c r="W5" s="88">
        <f>[1]Novembro!$C$26</f>
        <v>34.5</v>
      </c>
      <c r="X5" s="88">
        <f>[1]Novembro!$C$27</f>
        <v>35.6</v>
      </c>
      <c r="Y5" s="88">
        <f>[1]Novembro!$C$28</f>
        <v>36.5</v>
      </c>
      <c r="Z5" s="88">
        <f>[1]Novembro!$C$29</f>
        <v>38.200000000000003</v>
      </c>
      <c r="AA5" s="88">
        <f>[1]Novembro!$C$30</f>
        <v>39.1</v>
      </c>
      <c r="AB5" s="88">
        <f>[1]Novembro!$C$31</f>
        <v>37.200000000000003</v>
      </c>
      <c r="AC5" s="88">
        <f>[1]Novembro!$C$32</f>
        <v>39</v>
      </c>
      <c r="AD5" s="88">
        <f>[1]Novembro!$C$33</f>
        <v>37.6</v>
      </c>
      <c r="AE5" s="88">
        <f>[1]Novembro!$C$34</f>
        <v>35.799999999999997</v>
      </c>
      <c r="AF5" s="89">
        <f t="shared" ref="AF5:AF44" si="1">MAX(B5:AE5)</f>
        <v>39.1</v>
      </c>
      <c r="AG5" s="90">
        <f t="shared" ref="AG5:AG50" si="2">AVERAGE(B5:AE5)</f>
        <v>35.026666666666671</v>
      </c>
    </row>
    <row r="6" spans="1:33" x14ac:dyDescent="0.2">
      <c r="A6" s="50" t="s">
        <v>0</v>
      </c>
      <c r="B6" s="91">
        <f>[2]Novembro!$C$5</f>
        <v>30.5</v>
      </c>
      <c r="C6" s="91">
        <f>[2]Novembro!$C$6</f>
        <v>31.4</v>
      </c>
      <c r="D6" s="91">
        <f>[2]Novembro!$C$7</f>
        <v>28.7</v>
      </c>
      <c r="E6" s="91">
        <f>[2]Novembro!$C$8</f>
        <v>32.9</v>
      </c>
      <c r="F6" s="91">
        <f>[2]Novembro!$C$9</f>
        <v>32.200000000000003</v>
      </c>
      <c r="G6" s="91">
        <f>[2]Novembro!$C$10</f>
        <v>30.6</v>
      </c>
      <c r="H6" s="91">
        <f>[2]Novembro!$C$11</f>
        <v>30.7</v>
      </c>
      <c r="I6" s="91">
        <f>[2]Novembro!$C$12</f>
        <v>31.3</v>
      </c>
      <c r="J6" s="91">
        <f>[2]Novembro!$C$13</f>
        <v>33.4</v>
      </c>
      <c r="K6" s="91">
        <f>[2]Novembro!$C$14</f>
        <v>34.299999999999997</v>
      </c>
      <c r="L6" s="91">
        <f>[2]Novembro!$C$15</f>
        <v>36.799999999999997</v>
      </c>
      <c r="M6" s="91">
        <f>[2]Novembro!$C$16</f>
        <v>28.1</v>
      </c>
      <c r="N6" s="91">
        <f>[2]Novembro!$C$17</f>
        <v>29.6</v>
      </c>
      <c r="O6" s="91">
        <f>[2]Novembro!$C$18</f>
        <v>33.1</v>
      </c>
      <c r="P6" s="91">
        <f>[2]Novembro!$C$19</f>
        <v>34.6</v>
      </c>
      <c r="Q6" s="91">
        <f>[2]Novembro!$C$20</f>
        <v>35.4</v>
      </c>
      <c r="R6" s="91">
        <f>[2]Novembro!$C$21</f>
        <v>36.299999999999997</v>
      </c>
      <c r="S6" s="91">
        <f>[2]Novembro!$C$22</f>
        <v>36.299999999999997</v>
      </c>
      <c r="T6" s="91">
        <f>[2]Novembro!$C$23</f>
        <v>36.5</v>
      </c>
      <c r="U6" s="91">
        <f>[2]Novembro!$C$24</f>
        <v>35.9</v>
      </c>
      <c r="V6" s="91">
        <f>[2]Novembro!$C$25</f>
        <v>37.299999999999997</v>
      </c>
      <c r="W6" s="91">
        <f>[2]Novembro!$C$26</f>
        <v>31.8</v>
      </c>
      <c r="X6" s="91">
        <f>[2]Novembro!$C$27</f>
        <v>34.6</v>
      </c>
      <c r="Y6" s="91">
        <f>[2]Novembro!$C$28</f>
        <v>34.4</v>
      </c>
      <c r="Z6" s="91">
        <f>[2]Novembro!$C$29</f>
        <v>32.9</v>
      </c>
      <c r="AA6" s="91">
        <f>[2]Novembro!$C$30</f>
        <v>38.700000000000003</v>
      </c>
      <c r="AB6" s="91">
        <f>[2]Novembro!$C$31</f>
        <v>37.1</v>
      </c>
      <c r="AC6" s="91">
        <f>[2]Novembro!$C$32</f>
        <v>36.200000000000003</v>
      </c>
      <c r="AD6" s="91">
        <f>[2]Novembro!$C$33</f>
        <v>36.6</v>
      </c>
      <c r="AE6" s="91">
        <f>[2]Novembro!$C$34</f>
        <v>31.3</v>
      </c>
      <c r="AF6" s="89">
        <f t="shared" si="1"/>
        <v>38.700000000000003</v>
      </c>
      <c r="AG6" s="90">
        <f t="shared" si="2"/>
        <v>33.65</v>
      </c>
    </row>
    <row r="7" spans="1:33" x14ac:dyDescent="0.2">
      <c r="A7" s="50" t="s">
        <v>86</v>
      </c>
      <c r="B7" s="91">
        <f>[3]Novembro!$C$5</f>
        <v>32</v>
      </c>
      <c r="C7" s="91">
        <f>[3]Novembro!$C$6</f>
        <v>28.9</v>
      </c>
      <c r="D7" s="91">
        <f>[3]Novembro!$C$7</f>
        <v>29.2</v>
      </c>
      <c r="E7" s="91">
        <f>[3]Novembro!$C$8</f>
        <v>32.9</v>
      </c>
      <c r="F7" s="91">
        <f>[3]Novembro!$C$9</f>
        <v>31.4</v>
      </c>
      <c r="G7" s="91">
        <f>[3]Novembro!$C$10</f>
        <v>32.6</v>
      </c>
      <c r="H7" s="91">
        <f>[3]Novembro!$C$11</f>
        <v>31.4</v>
      </c>
      <c r="I7" s="91">
        <f>[3]Novembro!$C$12</f>
        <v>30.5</v>
      </c>
      <c r="J7" s="91">
        <f>[3]Novembro!$C$13</f>
        <v>33.5</v>
      </c>
      <c r="K7" s="91">
        <f>[3]Novembro!$C$14</f>
        <v>33.299999999999997</v>
      </c>
      <c r="L7" s="91">
        <f>[3]Novembro!$C$15</f>
        <v>36.1</v>
      </c>
      <c r="M7" s="91">
        <f>[3]Novembro!$C$16</f>
        <v>33.299999999999997</v>
      </c>
      <c r="N7" s="91">
        <f>[3]Novembro!$C$17</f>
        <v>30.7</v>
      </c>
      <c r="O7" s="91">
        <f>[3]Novembro!$C$18</f>
        <v>33.4</v>
      </c>
      <c r="P7" s="91">
        <f>[3]Novembro!$C$19</f>
        <v>34.799999999999997</v>
      </c>
      <c r="Q7" s="91">
        <f>[3]Novembro!$C$20</f>
        <v>35</v>
      </c>
      <c r="R7" s="91">
        <f>[3]Novembro!$C$21</f>
        <v>35.5</v>
      </c>
      <c r="S7" s="91">
        <f>[3]Novembro!$C$22</f>
        <v>37.4</v>
      </c>
      <c r="T7" s="91">
        <f>[3]Novembro!$C$23</f>
        <v>36.6</v>
      </c>
      <c r="U7" s="91">
        <f>[3]Novembro!$C$24</f>
        <v>35.6</v>
      </c>
      <c r="V7" s="91">
        <f>[3]Novembro!$C$25</f>
        <v>30.6</v>
      </c>
      <c r="W7" s="91">
        <f>[3]Novembro!$C$26</f>
        <v>31.7</v>
      </c>
      <c r="X7" s="91">
        <f>[3]Novembro!$C$27</f>
        <v>33.799999999999997</v>
      </c>
      <c r="Y7" s="91">
        <f>[3]Novembro!$C$28</f>
        <v>34.1</v>
      </c>
      <c r="Z7" s="91">
        <f>[3]Novembro!$C$29</f>
        <v>34.9</v>
      </c>
      <c r="AA7" s="91">
        <f>[3]Novembro!$C$30</f>
        <v>36.9</v>
      </c>
      <c r="AB7" s="91">
        <f>[3]Novembro!$C$31</f>
        <v>35.799999999999997</v>
      </c>
      <c r="AC7" s="91">
        <f>[3]Novembro!$C$32</f>
        <v>36.299999999999997</v>
      </c>
      <c r="AD7" s="91">
        <f>[3]Novembro!$C$33</f>
        <v>37.6</v>
      </c>
      <c r="AE7" s="91">
        <f>[3]Novembro!$C$34</f>
        <v>33.4</v>
      </c>
      <c r="AF7" s="89">
        <f t="shared" si="1"/>
        <v>37.6</v>
      </c>
      <c r="AG7" s="90">
        <f t="shared" si="2"/>
        <v>33.64</v>
      </c>
    </row>
    <row r="8" spans="1:33" x14ac:dyDescent="0.2">
      <c r="A8" s="50" t="s">
        <v>1</v>
      </c>
      <c r="B8" s="91">
        <f>[4]Novembro!$C$5</f>
        <v>33.1</v>
      </c>
      <c r="C8" s="91">
        <f>[4]Novembro!$C$6</f>
        <v>30.1</v>
      </c>
      <c r="D8" s="91">
        <f>[4]Novembro!$C$7</f>
        <v>26.9</v>
      </c>
      <c r="E8" s="91">
        <f>[4]Novembro!$C$8</f>
        <v>33.4</v>
      </c>
      <c r="F8" s="91">
        <f>[4]Novembro!$C$9</f>
        <v>33.6</v>
      </c>
      <c r="G8" s="91">
        <f>[4]Novembro!$C$10</f>
        <v>33</v>
      </c>
      <c r="H8" s="91">
        <f>[4]Novembro!$C$11</f>
        <v>32.1</v>
      </c>
      <c r="I8" s="91">
        <f>[4]Novembro!$C$12</f>
        <v>32.1</v>
      </c>
      <c r="J8" s="91">
        <f>[4]Novembro!$C$13</f>
        <v>34.4</v>
      </c>
      <c r="K8" s="91">
        <f>[4]Novembro!$C$14</f>
        <v>35.799999999999997</v>
      </c>
      <c r="L8" s="91">
        <f>[4]Novembro!$C$15</f>
        <v>37.1</v>
      </c>
      <c r="M8" s="91">
        <f>[4]Novembro!$C$16</f>
        <v>31.2</v>
      </c>
      <c r="N8" s="91">
        <f>[4]Novembro!$C$17</f>
        <v>30</v>
      </c>
      <c r="O8" s="91">
        <f>[4]Novembro!$C$18</f>
        <v>33.6</v>
      </c>
      <c r="P8" s="91">
        <f>[4]Novembro!$C$19</f>
        <v>37.1</v>
      </c>
      <c r="Q8" s="91">
        <f>[4]Novembro!$C$20</f>
        <v>35.5</v>
      </c>
      <c r="R8" s="91">
        <f>[4]Novembro!$C$21</f>
        <v>34.700000000000003</v>
      </c>
      <c r="S8" s="91">
        <f>[4]Novembro!$C$22</f>
        <v>35.299999999999997</v>
      </c>
      <c r="T8" s="91">
        <f>[4]Novembro!$C$23</f>
        <v>35.1</v>
      </c>
      <c r="U8" s="91">
        <f>[4]Novembro!$C$24</f>
        <v>35.9</v>
      </c>
      <c r="V8" s="91">
        <f>[4]Novembro!$C$25</f>
        <v>32.6</v>
      </c>
      <c r="W8" s="91">
        <f>[4]Novembro!$C$26</f>
        <v>34.299999999999997</v>
      </c>
      <c r="X8" s="91">
        <f>[4]Novembro!$C$27</f>
        <v>34.5</v>
      </c>
      <c r="Y8" s="91">
        <f>[4]Novembro!$C$28</f>
        <v>36.5</v>
      </c>
      <c r="Z8" s="91">
        <f>[4]Novembro!$C$29</f>
        <v>36.700000000000003</v>
      </c>
      <c r="AA8" s="91">
        <f>[4]Novembro!$C$30</f>
        <v>36.1</v>
      </c>
      <c r="AB8" s="91">
        <f>[4]Novembro!$C$31</f>
        <v>36.1</v>
      </c>
      <c r="AC8" s="91">
        <f>[4]Novembro!$C$32</f>
        <v>37</v>
      </c>
      <c r="AD8" s="91">
        <f>[4]Novembro!$C$33</f>
        <v>38.4</v>
      </c>
      <c r="AE8" s="91">
        <f>[4]Novembro!$C$34</f>
        <v>33.299999999999997</v>
      </c>
      <c r="AF8" s="89">
        <f t="shared" si="1"/>
        <v>38.4</v>
      </c>
      <c r="AG8" s="90">
        <f t="shared" si="2"/>
        <v>34.18333333333333</v>
      </c>
    </row>
    <row r="9" spans="1:33" x14ac:dyDescent="0.2">
      <c r="A9" s="50" t="s">
        <v>149</v>
      </c>
      <c r="B9" s="91">
        <f>[5]Novembro!$C$5</f>
        <v>30.3</v>
      </c>
      <c r="C9" s="91">
        <f>[5]Novembro!$C$6</f>
        <v>29.9</v>
      </c>
      <c r="D9" s="91">
        <f>[5]Novembro!$C$7</f>
        <v>27.1</v>
      </c>
      <c r="E9" s="91">
        <f>[5]Novembro!$C$8</f>
        <v>30.3</v>
      </c>
      <c r="F9" s="91">
        <f>[5]Novembro!$C$9</f>
        <v>31.4</v>
      </c>
      <c r="G9" s="91">
        <f>[5]Novembro!$C$10</f>
        <v>29.9</v>
      </c>
      <c r="H9" s="91">
        <f>[5]Novembro!$C$11</f>
        <v>28.3</v>
      </c>
      <c r="I9" s="91">
        <f>[5]Novembro!$C$12</f>
        <v>28.9</v>
      </c>
      <c r="J9" s="91">
        <f>[5]Novembro!$C$13</f>
        <v>30.9</v>
      </c>
      <c r="K9" s="91">
        <f>[5]Novembro!$C$14</f>
        <v>33.1</v>
      </c>
      <c r="L9" s="91">
        <f>[5]Novembro!$C$15</f>
        <v>34.6</v>
      </c>
      <c r="M9" s="91">
        <f>[5]Novembro!$C$16</f>
        <v>29</v>
      </c>
      <c r="N9" s="91">
        <f>[5]Novembro!$C$17</f>
        <v>27.3</v>
      </c>
      <c r="O9" s="91">
        <f>[5]Novembro!$C$18</f>
        <v>31.3</v>
      </c>
      <c r="P9" s="91">
        <f>[5]Novembro!$C$19</f>
        <v>33.9</v>
      </c>
      <c r="Q9" s="91">
        <f>[5]Novembro!$C$20</f>
        <v>35.5</v>
      </c>
      <c r="R9" s="91">
        <f>[5]Novembro!$C$21</f>
        <v>36</v>
      </c>
      <c r="S9" s="91">
        <f>[5]Novembro!$C$22</f>
        <v>35.1</v>
      </c>
      <c r="T9" s="91">
        <f>[5]Novembro!$C$23</f>
        <v>35.299999999999997</v>
      </c>
      <c r="U9" s="91">
        <f>[5]Novembro!$C$24</f>
        <v>35</v>
      </c>
      <c r="V9" s="91">
        <f>[5]Novembro!$C$25</f>
        <v>33.5</v>
      </c>
      <c r="W9" s="91">
        <f>[5]Novembro!$C$26</f>
        <v>31.2</v>
      </c>
      <c r="X9" s="91">
        <f>[5]Novembro!$C$27</f>
        <v>33</v>
      </c>
      <c r="Y9" s="91">
        <f>[5]Novembro!$C$28</f>
        <v>33.4</v>
      </c>
      <c r="Z9" s="91">
        <f>[5]Novembro!$C$29</f>
        <v>31.4</v>
      </c>
      <c r="AA9" s="91">
        <f>[5]Novembro!$C$30</f>
        <v>37.9</v>
      </c>
      <c r="AB9" s="91">
        <f>[5]Novembro!$C$31</f>
        <v>35.4</v>
      </c>
      <c r="AC9" s="91">
        <f>[5]Novembro!$C$32</f>
        <v>34.1</v>
      </c>
      <c r="AD9" s="91">
        <f>[5]Novembro!$C$33</f>
        <v>34.1</v>
      </c>
      <c r="AE9" s="91">
        <f>[5]Novembro!$C$34</f>
        <v>31.6</v>
      </c>
      <c r="AF9" s="89">
        <f t="shared" si="1"/>
        <v>37.9</v>
      </c>
      <c r="AG9" s="90">
        <f t="shared" si="2"/>
        <v>32.29</v>
      </c>
    </row>
    <row r="10" spans="1:33" x14ac:dyDescent="0.2">
      <c r="A10" s="50" t="s">
        <v>93</v>
      </c>
      <c r="B10" s="91">
        <f>[6]Novembro!$C$5</f>
        <v>32</v>
      </c>
      <c r="C10" s="91">
        <f>[6]Novembro!$C$6</f>
        <v>26.2</v>
      </c>
      <c r="D10" s="91">
        <f>[6]Novembro!$C$7</f>
        <v>25.4</v>
      </c>
      <c r="E10" s="91">
        <f>[6]Novembro!$C$8</f>
        <v>31</v>
      </c>
      <c r="F10" s="91">
        <f>[6]Novembro!$C$9</f>
        <v>31.5</v>
      </c>
      <c r="G10" s="91">
        <f>[6]Novembro!$C$10</f>
        <v>29.8</v>
      </c>
      <c r="H10" s="91">
        <f>[6]Novembro!$C$11</f>
        <v>27.3</v>
      </c>
      <c r="I10" s="91">
        <f>[6]Novembro!$C$12</f>
        <v>28.6</v>
      </c>
      <c r="J10" s="91">
        <f>[6]Novembro!$C$13</f>
        <v>31.7</v>
      </c>
      <c r="K10" s="91">
        <f>[6]Novembro!$C$14</f>
        <v>34.4</v>
      </c>
      <c r="L10" s="91">
        <f>[6]Novembro!$C$15</f>
        <v>35.4</v>
      </c>
      <c r="M10" s="91">
        <f>[6]Novembro!$C$16</f>
        <v>27.7</v>
      </c>
      <c r="N10" s="91">
        <f>[6]Novembro!$C$17</f>
        <v>27.8</v>
      </c>
      <c r="O10" s="91">
        <f>[6]Novembro!$C$18</f>
        <v>31.4</v>
      </c>
      <c r="P10" s="91">
        <f>[6]Novembro!$C$19</f>
        <v>33.9</v>
      </c>
      <c r="Q10" s="91">
        <f>[6]Novembro!$C$20</f>
        <v>31.8</v>
      </c>
      <c r="R10" s="91">
        <f>[6]Novembro!$C$21</f>
        <v>31.9</v>
      </c>
      <c r="S10" s="91">
        <f>[6]Novembro!$C$22</f>
        <v>32</v>
      </c>
      <c r="T10" s="91">
        <f>[6]Novembro!$C$23</f>
        <v>30.4</v>
      </c>
      <c r="U10" s="91">
        <f>[6]Novembro!$C$24</f>
        <v>33.700000000000003</v>
      </c>
      <c r="V10" s="91">
        <f>[6]Novembro!$C$25</f>
        <v>29.7</v>
      </c>
      <c r="W10" s="91">
        <f>[6]Novembro!$C$26</f>
        <v>32.200000000000003</v>
      </c>
      <c r="X10" s="91">
        <f>[6]Novembro!$C$27</f>
        <v>33.799999999999997</v>
      </c>
      <c r="Y10" s="91">
        <f>[6]Novembro!$C$28</f>
        <v>33.799999999999997</v>
      </c>
      <c r="Z10" s="91">
        <f>[6]Novembro!$C$29</f>
        <v>34.799999999999997</v>
      </c>
      <c r="AA10" s="91">
        <f>[6]Novembro!$C$30</f>
        <v>34.799999999999997</v>
      </c>
      <c r="AB10" s="91">
        <f>[6]Novembro!$C$31</f>
        <v>32.799999999999997</v>
      </c>
      <c r="AC10" s="91">
        <f>[6]Novembro!$C$32</f>
        <v>32.700000000000003</v>
      </c>
      <c r="AD10" s="91">
        <f>[6]Novembro!$C$33</f>
        <v>33.299999999999997</v>
      </c>
      <c r="AE10" s="91">
        <f>[6]Novembro!$C$34</f>
        <v>31.7</v>
      </c>
      <c r="AF10" s="89">
        <f t="shared" si="1"/>
        <v>35.4</v>
      </c>
      <c r="AG10" s="90">
        <f t="shared" si="2"/>
        <v>31.449999999999996</v>
      </c>
    </row>
    <row r="11" spans="1:33" x14ac:dyDescent="0.2">
      <c r="A11" s="50" t="s">
        <v>50</v>
      </c>
      <c r="B11" s="91">
        <f>[7]Novembro!$C$5</f>
        <v>32.1</v>
      </c>
      <c r="C11" s="91">
        <f>[7]Novembro!$C$6</f>
        <v>29.5</v>
      </c>
      <c r="D11" s="91">
        <f>[7]Novembro!$C$7</f>
        <v>30.1</v>
      </c>
      <c r="E11" s="91">
        <f>[7]Novembro!$C$8</f>
        <v>29.9</v>
      </c>
      <c r="F11" s="91">
        <f>[7]Novembro!$C$9</f>
        <v>31</v>
      </c>
      <c r="G11" s="91">
        <f>[7]Novembro!$C$10</f>
        <v>32.1</v>
      </c>
      <c r="H11" s="91">
        <f>[7]Novembro!$C$11</f>
        <v>29.7</v>
      </c>
      <c r="I11" s="91">
        <f>[7]Novembro!$C$12</f>
        <v>30.2</v>
      </c>
      <c r="J11" s="91">
        <f>[7]Novembro!$C$13</f>
        <v>31.6</v>
      </c>
      <c r="K11" s="91">
        <f>[7]Novembro!$C$14</f>
        <v>31.3</v>
      </c>
      <c r="L11" s="91">
        <f>[7]Novembro!$C$15</f>
        <v>34</v>
      </c>
      <c r="M11" s="91">
        <f>[7]Novembro!$C$16</f>
        <v>33.6</v>
      </c>
      <c r="N11" s="91">
        <f>[7]Novembro!$C$17</f>
        <v>29.8</v>
      </c>
      <c r="O11" s="91">
        <f>[7]Novembro!$C$18</f>
        <v>30.6</v>
      </c>
      <c r="P11" s="91">
        <f>[7]Novembro!$C$19</f>
        <v>31.9</v>
      </c>
      <c r="Q11" s="91">
        <f>[7]Novembro!$C$20</f>
        <v>32.200000000000003</v>
      </c>
      <c r="R11" s="91">
        <f>[7]Novembro!$C$21</f>
        <v>31.7</v>
      </c>
      <c r="S11" s="91">
        <f>[7]Novembro!$C$22</f>
        <v>34.299999999999997</v>
      </c>
      <c r="T11" s="91">
        <f>[7]Novembro!$C$23</f>
        <v>35.200000000000003</v>
      </c>
      <c r="U11" s="91">
        <f>[7]Novembro!$C$24</f>
        <v>34.4</v>
      </c>
      <c r="V11" s="91">
        <f>[7]Novembro!$C$25</f>
        <v>30.7</v>
      </c>
      <c r="W11" s="91">
        <f>[7]Novembro!$C$26</f>
        <v>30.1</v>
      </c>
      <c r="X11" s="91">
        <f>[7]Novembro!$C$27</f>
        <v>32.6</v>
      </c>
      <c r="Y11" s="91">
        <f>[7]Novembro!$C$28</f>
        <v>32.299999999999997</v>
      </c>
      <c r="Z11" s="91">
        <f>[7]Novembro!$C$29</f>
        <v>33</v>
      </c>
      <c r="AA11" s="91">
        <f>[7]Novembro!$C$30</f>
        <v>35.799999999999997</v>
      </c>
      <c r="AB11" s="91">
        <f>[7]Novembro!$C$31</f>
        <v>35.5</v>
      </c>
      <c r="AC11" s="91">
        <f>[7]Novembro!$C$32</f>
        <v>35.299999999999997</v>
      </c>
      <c r="AD11" s="91">
        <f>[7]Novembro!$C$33</f>
        <v>31.6</v>
      </c>
      <c r="AE11" s="91">
        <f>[7]Novembro!$C$34</f>
        <v>32.4</v>
      </c>
      <c r="AF11" s="89">
        <f t="shared" si="1"/>
        <v>35.799999999999997</v>
      </c>
      <c r="AG11" s="90">
        <f t="shared" si="2"/>
        <v>32.15</v>
      </c>
    </row>
    <row r="12" spans="1:33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9">
        <f t="shared" si="1"/>
        <v>0</v>
      </c>
      <c r="AG12" s="90" t="e">
        <f t="shared" si="2"/>
        <v>#DIV/0!</v>
      </c>
    </row>
    <row r="13" spans="1:33" x14ac:dyDescent="0.2">
      <c r="A13" s="50" t="s">
        <v>96</v>
      </c>
      <c r="B13" s="91">
        <f>[8]Novembro!$C$5</f>
        <v>32.799999999999997</v>
      </c>
      <c r="C13" s="91">
        <f>[8]Novembro!$C$6</f>
        <v>31.5</v>
      </c>
      <c r="D13" s="91">
        <f>[8]Novembro!$C$7</f>
        <v>26.4</v>
      </c>
      <c r="E13" s="91">
        <f>[8]Novembro!$C$8</f>
        <v>34.1</v>
      </c>
      <c r="F13" s="91">
        <f>[8]Novembro!$C$9</f>
        <v>35.1</v>
      </c>
      <c r="G13" s="91">
        <f>[8]Novembro!$C$10</f>
        <v>32.799999999999997</v>
      </c>
      <c r="H13" s="91">
        <f>[8]Novembro!$C$11</f>
        <v>31.4</v>
      </c>
      <c r="I13" s="91">
        <f>[8]Novembro!$C$12</f>
        <v>31</v>
      </c>
      <c r="J13" s="91">
        <f>[8]Novembro!$C$13</f>
        <v>34.200000000000003</v>
      </c>
      <c r="K13" s="91">
        <f>[8]Novembro!$C$14</f>
        <v>35.799999999999997</v>
      </c>
      <c r="L13" s="91">
        <f>[8]Novembro!$C$15</f>
        <v>37.799999999999997</v>
      </c>
      <c r="M13" s="91">
        <f>[8]Novembro!$C$16</f>
        <v>31.5</v>
      </c>
      <c r="N13" s="91">
        <f>[8]Novembro!$C$17</f>
        <v>30.7</v>
      </c>
      <c r="O13" s="91">
        <f>[8]Novembro!$C$18</f>
        <v>33.5</v>
      </c>
      <c r="P13" s="91">
        <f>[8]Novembro!$C$19</f>
        <v>37.200000000000003</v>
      </c>
      <c r="Q13" s="91">
        <f>[8]Novembro!$C$20</f>
        <v>36</v>
      </c>
      <c r="R13" s="91">
        <f>[8]Novembro!$C$21</f>
        <v>36.799999999999997</v>
      </c>
      <c r="S13" s="91">
        <f>[8]Novembro!$C$22</f>
        <v>35.299999999999997</v>
      </c>
      <c r="T13" s="91">
        <f>[8]Novembro!$C$23</f>
        <v>34</v>
      </c>
      <c r="U13" s="91">
        <f>[8]Novembro!$C$24</f>
        <v>32.700000000000003</v>
      </c>
      <c r="V13" s="91">
        <f>[8]Novembro!$C$25</f>
        <v>33.799999999999997</v>
      </c>
      <c r="W13" s="91">
        <f>[8]Novembro!$C$26</f>
        <v>33.200000000000003</v>
      </c>
      <c r="X13" s="91">
        <f>[8]Novembro!$C$27</f>
        <v>35.9</v>
      </c>
      <c r="Y13" s="91">
        <f>[8]Novembro!$C$28</f>
        <v>36.799999999999997</v>
      </c>
      <c r="Z13" s="91">
        <f>[8]Novembro!$C$29</f>
        <v>36.200000000000003</v>
      </c>
      <c r="AA13" s="91">
        <f>[8]Novembro!$C$30</f>
        <v>36.9</v>
      </c>
      <c r="AB13" s="91">
        <f>[8]Novembro!$C$31</f>
        <v>36.4</v>
      </c>
      <c r="AC13" s="91">
        <f>[8]Novembro!$C$32</f>
        <v>37.299999999999997</v>
      </c>
      <c r="AD13" s="91">
        <f>[8]Novembro!$C$33</f>
        <v>36.9</v>
      </c>
      <c r="AE13" s="91">
        <f>[8]Novembro!$C$34</f>
        <v>33.700000000000003</v>
      </c>
      <c r="AF13" s="89">
        <f t="shared" si="1"/>
        <v>37.799999999999997</v>
      </c>
      <c r="AG13" s="90">
        <f t="shared" si="2"/>
        <v>34.256666666666661</v>
      </c>
    </row>
    <row r="14" spans="1:33" hidden="1" x14ac:dyDescent="0.2">
      <c r="A14" s="50" t="s">
        <v>100</v>
      </c>
      <c r="B14" s="91" t="str">
        <f>[9]Novembro!$C$5</f>
        <v>*</v>
      </c>
      <c r="C14" s="91" t="str">
        <f>[9]Novembro!$C$6</f>
        <v>*</v>
      </c>
      <c r="D14" s="91" t="str">
        <f>[9]Novembro!$C$7</f>
        <v>*</v>
      </c>
      <c r="E14" s="91" t="str">
        <f>[9]Novembro!$C$8</f>
        <v>*</v>
      </c>
      <c r="F14" s="91" t="str">
        <f>[9]Novembro!$C$9</f>
        <v>*</v>
      </c>
      <c r="G14" s="91" t="str">
        <f>[9]Novembro!$C$10</f>
        <v>*</v>
      </c>
      <c r="H14" s="91" t="str">
        <f>[9]Novembro!$C$11</f>
        <v>*</v>
      </c>
      <c r="I14" s="91" t="str">
        <f>[9]Novembro!$C$12</f>
        <v>*</v>
      </c>
      <c r="J14" s="91" t="str">
        <f>[9]Novembro!$C$13</f>
        <v>*</v>
      </c>
      <c r="K14" s="91" t="str">
        <f>[9]Novembro!$C$14</f>
        <v>*</v>
      </c>
      <c r="L14" s="91" t="str">
        <f>[9]Novembro!$C$15</f>
        <v>*</v>
      </c>
      <c r="M14" s="91" t="str">
        <f>[9]Novembro!$C$16</f>
        <v>*</v>
      </c>
      <c r="N14" s="91" t="str">
        <f>[9]Novembro!$C$17</f>
        <v>*</v>
      </c>
      <c r="O14" s="91" t="str">
        <f>[9]Novembro!$C$18</f>
        <v>*</v>
      </c>
      <c r="P14" s="91" t="str">
        <f>[9]Novembro!$C$19</f>
        <v>*</v>
      </c>
      <c r="Q14" s="91" t="str">
        <f>[9]Novembro!$C$20</f>
        <v>*</v>
      </c>
      <c r="R14" s="91" t="str">
        <f>[9]Novembro!$C$21</f>
        <v>*</v>
      </c>
      <c r="S14" s="91" t="str">
        <f>[9]Novembro!$C$22</f>
        <v>*</v>
      </c>
      <c r="T14" s="91" t="str">
        <f>[9]Novembro!$C$23</f>
        <v>*</v>
      </c>
      <c r="U14" s="91" t="str">
        <f>[9]Novembro!$C$24</f>
        <v>*</v>
      </c>
      <c r="V14" s="91" t="str">
        <f>[9]Novembro!$C$25</f>
        <v>*</v>
      </c>
      <c r="W14" s="91" t="str">
        <f>[9]Novembro!$C$26</f>
        <v>*</v>
      </c>
      <c r="X14" s="91" t="str">
        <f>[9]Novembro!$C$27</f>
        <v>*</v>
      </c>
      <c r="Y14" s="91" t="str">
        <f>[9]Novembro!$C$28</f>
        <v>*</v>
      </c>
      <c r="Z14" s="91" t="str">
        <f>[9]Novembro!$C$29</f>
        <v>*</v>
      </c>
      <c r="AA14" s="91" t="str">
        <f>[9]Novembro!$C$30</f>
        <v>*</v>
      </c>
      <c r="AB14" s="91" t="str">
        <f>[9]Novembro!$C$31</f>
        <v>*</v>
      </c>
      <c r="AC14" s="91" t="str">
        <f>[9]Novembro!$C$32</f>
        <v>*</v>
      </c>
      <c r="AD14" s="91" t="str">
        <f>[9]Novembro!$C$33</f>
        <v>*</v>
      </c>
      <c r="AE14" s="91" t="str">
        <f>[9]Novembro!$C$34</f>
        <v>*</v>
      </c>
      <c r="AF14" s="89">
        <f t="shared" si="1"/>
        <v>0</v>
      </c>
      <c r="AG14" s="90" t="e">
        <f t="shared" si="2"/>
        <v>#DIV/0!</v>
      </c>
    </row>
    <row r="15" spans="1:33" x14ac:dyDescent="0.2">
      <c r="A15" s="50" t="s">
        <v>103</v>
      </c>
      <c r="B15" s="91">
        <f>[10]Novembro!$C$5</f>
        <v>31.1</v>
      </c>
      <c r="C15" s="91">
        <f>[10]Novembro!$C$6</f>
        <v>30.8</v>
      </c>
      <c r="D15" s="91">
        <f>[10]Novembro!$C$7</f>
        <v>27.4</v>
      </c>
      <c r="E15" s="91">
        <f>[10]Novembro!$C$8</f>
        <v>32.700000000000003</v>
      </c>
      <c r="F15" s="91">
        <f>[10]Novembro!$C$9</f>
        <v>29.9</v>
      </c>
      <c r="G15" s="91">
        <f>[10]Novembro!$C$10</f>
        <v>30.3</v>
      </c>
      <c r="H15" s="91">
        <f>[10]Novembro!$C$11</f>
        <v>30</v>
      </c>
      <c r="I15" s="91">
        <f>[10]Novembro!$C$12</f>
        <v>29.9</v>
      </c>
      <c r="J15" s="91">
        <f>[10]Novembro!$C$13</f>
        <v>32.700000000000003</v>
      </c>
      <c r="K15" s="91">
        <f>[10]Novembro!$C$14</f>
        <v>34.299999999999997</v>
      </c>
      <c r="L15" s="91">
        <f>[10]Novembro!$C$15</f>
        <v>35.9</v>
      </c>
      <c r="M15" s="91">
        <f>[10]Novembro!$C$16</f>
        <v>28.3</v>
      </c>
      <c r="N15" s="91">
        <f>[10]Novembro!$C$17</f>
        <v>27.8</v>
      </c>
      <c r="O15" s="91">
        <f>[10]Novembro!$C$18</f>
        <v>32.1</v>
      </c>
      <c r="P15" s="91">
        <f>[10]Novembro!$C$19</f>
        <v>34.5</v>
      </c>
      <c r="Q15" s="91">
        <f>[10]Novembro!$C$20</f>
        <v>34.700000000000003</v>
      </c>
      <c r="R15" s="91">
        <f>[10]Novembro!$C$21</f>
        <v>36.299999999999997</v>
      </c>
      <c r="S15" s="91">
        <f>[10]Novembro!$C$22</f>
        <v>36.4</v>
      </c>
      <c r="T15" s="91">
        <f>[10]Novembro!$C$23</f>
        <v>36.799999999999997</v>
      </c>
      <c r="U15" s="91">
        <f>[10]Novembro!$C$24</f>
        <v>36.5</v>
      </c>
      <c r="V15" s="91">
        <f>[10]Novembro!$C$25</f>
        <v>34.200000000000003</v>
      </c>
      <c r="W15" s="91">
        <f>[10]Novembro!$C$26</f>
        <v>32.200000000000003</v>
      </c>
      <c r="X15" s="91">
        <f>[10]Novembro!$C$27</f>
        <v>33.799999999999997</v>
      </c>
      <c r="Y15" s="91">
        <f>[10]Novembro!$C$28</f>
        <v>34.5</v>
      </c>
      <c r="Z15" s="91">
        <f>[10]Novembro!$C$29</f>
        <v>33.5</v>
      </c>
      <c r="AA15" s="91">
        <f>[10]Novembro!$C$30</f>
        <v>37.4</v>
      </c>
      <c r="AB15" s="91">
        <f>[10]Novembro!$C$31</f>
        <v>36.200000000000003</v>
      </c>
      <c r="AC15" s="91">
        <f>[10]Novembro!$C$32</f>
        <v>36</v>
      </c>
      <c r="AD15" s="91">
        <f>[10]Novembro!$C$33</f>
        <v>36</v>
      </c>
      <c r="AE15" s="91">
        <f>[10]Novembro!$C$34</f>
        <v>35.799999999999997</v>
      </c>
      <c r="AF15" s="89">
        <f t="shared" si="1"/>
        <v>37.4</v>
      </c>
      <c r="AG15" s="90">
        <f t="shared" si="2"/>
        <v>33.266666666666666</v>
      </c>
    </row>
    <row r="16" spans="1:33" x14ac:dyDescent="0.2">
      <c r="A16" s="50" t="s">
        <v>150</v>
      </c>
      <c r="B16" s="91">
        <f>[11]Novembro!$C$5</f>
        <v>33.1</v>
      </c>
      <c r="C16" s="91">
        <f>[11]Novembro!$C$6</f>
        <v>25.8</v>
      </c>
      <c r="D16" s="91">
        <f>[11]Novembro!$C$7</f>
        <v>28.1</v>
      </c>
      <c r="E16" s="91">
        <f>[11]Novembro!$C$8</f>
        <v>31.6</v>
      </c>
      <c r="F16" s="91">
        <f>[11]Novembro!$C$9</f>
        <v>32.6</v>
      </c>
      <c r="G16" s="91">
        <f>[11]Novembro!$C$10</f>
        <v>32.1</v>
      </c>
      <c r="H16" s="91">
        <f>[11]Novembro!$C$11</f>
        <v>29.2</v>
      </c>
      <c r="I16" s="91">
        <f>[11]Novembro!$C$12</f>
        <v>30</v>
      </c>
      <c r="J16" s="91">
        <f>[11]Novembro!$C$13</f>
        <v>33.200000000000003</v>
      </c>
      <c r="K16" s="91">
        <f>[11]Novembro!$C$14</f>
        <v>35.200000000000003</v>
      </c>
      <c r="L16" s="91">
        <f>[11]Novembro!$C$15</f>
        <v>35.1</v>
      </c>
      <c r="M16" s="91">
        <f>[11]Novembro!$C$16</f>
        <v>27.2</v>
      </c>
      <c r="N16" s="91">
        <f>[11]Novembro!$C$17</f>
        <v>28.2</v>
      </c>
      <c r="O16" s="91">
        <f>[11]Novembro!$C$18</f>
        <v>32.9</v>
      </c>
      <c r="P16" s="91">
        <f>[11]Novembro!$C$19</f>
        <v>33.9</v>
      </c>
      <c r="Q16" s="91">
        <f>[11]Novembro!$C$20</f>
        <v>32.4</v>
      </c>
      <c r="R16" s="91">
        <f>[11]Novembro!$C$21</f>
        <v>32.4</v>
      </c>
      <c r="S16" s="91">
        <f>[11]Novembro!$C$22</f>
        <v>32.700000000000003</v>
      </c>
      <c r="T16" s="91">
        <f>[11]Novembro!$C$23</f>
        <v>31.2</v>
      </c>
      <c r="U16" s="91">
        <f>[11]Novembro!$C$24</f>
        <v>33.200000000000003</v>
      </c>
      <c r="V16" s="91">
        <f>[11]Novembro!$C$25</f>
        <v>32.299999999999997</v>
      </c>
      <c r="W16" s="91">
        <f>[11]Novembro!$C$26</f>
        <v>33.1</v>
      </c>
      <c r="X16" s="91">
        <f>[11]Novembro!$C$27</f>
        <v>33.299999999999997</v>
      </c>
      <c r="Y16" s="91">
        <f>[11]Novembro!$C$28</f>
        <v>34.4</v>
      </c>
      <c r="Z16" s="91">
        <f>[11]Novembro!$C$29</f>
        <v>35.9</v>
      </c>
      <c r="AA16" s="91">
        <f>[11]Novembro!$C$30</f>
        <v>33.799999999999997</v>
      </c>
      <c r="AB16" s="91">
        <f>[11]Novembro!$C$31</f>
        <v>33.6</v>
      </c>
      <c r="AC16" s="91">
        <f>[11]Novembro!$C$32</f>
        <v>33.9</v>
      </c>
      <c r="AD16" s="91">
        <f>[11]Novembro!$C$33</f>
        <v>34.299999999999997</v>
      </c>
      <c r="AE16" s="91">
        <f>[11]Novembro!$C$34</f>
        <v>32.5</v>
      </c>
      <c r="AF16" s="89">
        <f t="shared" si="1"/>
        <v>35.9</v>
      </c>
      <c r="AG16" s="90">
        <f t="shared" si="2"/>
        <v>32.239999999999995</v>
      </c>
    </row>
    <row r="17" spans="1:37" x14ac:dyDescent="0.2">
      <c r="A17" s="50" t="s">
        <v>2</v>
      </c>
      <c r="B17" s="91">
        <f>[12]Novembro!$C$5</f>
        <v>30.3</v>
      </c>
      <c r="C17" s="91">
        <f>[12]Novembro!$C$6</f>
        <v>26.4</v>
      </c>
      <c r="D17" s="91">
        <f>[12]Novembro!$C$7</f>
        <v>25.3</v>
      </c>
      <c r="E17" s="91">
        <f>[12]Novembro!$C$8</f>
        <v>30.9</v>
      </c>
      <c r="F17" s="91">
        <f>[12]Novembro!$C$9</f>
        <v>30.3</v>
      </c>
      <c r="G17" s="91">
        <f>[12]Novembro!$C$10</f>
        <v>28.7</v>
      </c>
      <c r="H17" s="91">
        <f>[12]Novembro!$C$11</f>
        <v>29.6</v>
      </c>
      <c r="I17" s="91">
        <f>[12]Novembro!$C$12</f>
        <v>29.6</v>
      </c>
      <c r="J17" s="91">
        <f>[12]Novembro!$C$13</f>
        <v>32.299999999999997</v>
      </c>
      <c r="K17" s="91">
        <f>[12]Novembro!$C$14</f>
        <v>34.299999999999997</v>
      </c>
      <c r="L17" s="91">
        <f>[12]Novembro!$C$15</f>
        <v>35.700000000000003</v>
      </c>
      <c r="M17" s="91">
        <f>[12]Novembro!$C$16</f>
        <v>31.5</v>
      </c>
      <c r="N17" s="91">
        <f>[12]Novembro!$C$17</f>
        <v>27.3</v>
      </c>
      <c r="O17" s="91">
        <f>[12]Novembro!$C$18</f>
        <v>32.4</v>
      </c>
      <c r="P17" s="91">
        <f>[12]Novembro!$C$19</f>
        <v>34.1</v>
      </c>
      <c r="Q17" s="91">
        <f>[12]Novembro!$C$20</f>
        <v>33</v>
      </c>
      <c r="R17" s="91">
        <f>[12]Novembro!$C$21</f>
        <v>33.5</v>
      </c>
      <c r="S17" s="91">
        <f>[12]Novembro!$C$22</f>
        <v>33.4</v>
      </c>
      <c r="T17" s="91">
        <f>[12]Novembro!$C$23</f>
        <v>32.299999999999997</v>
      </c>
      <c r="U17" s="91">
        <f>[12]Novembro!$C$24</f>
        <v>34.200000000000003</v>
      </c>
      <c r="V17" s="91">
        <f>[12]Novembro!$C$25</f>
        <v>29.4</v>
      </c>
      <c r="W17" s="91">
        <f>[12]Novembro!$C$26</f>
        <v>33.200000000000003</v>
      </c>
      <c r="X17" s="91">
        <f>[12]Novembro!$C$27</f>
        <v>34.4</v>
      </c>
      <c r="Y17" s="91">
        <f>[12]Novembro!$C$28</f>
        <v>35.4</v>
      </c>
      <c r="Z17" s="91">
        <f>[12]Novembro!$C$29</f>
        <v>34.9</v>
      </c>
      <c r="AA17" s="91">
        <f>[12]Novembro!$C$30</f>
        <v>34.299999999999997</v>
      </c>
      <c r="AB17" s="91">
        <f>[12]Novembro!$C$31</f>
        <v>34</v>
      </c>
      <c r="AC17" s="91">
        <f>[12]Novembro!$C$32</f>
        <v>32.700000000000003</v>
      </c>
      <c r="AD17" s="91">
        <f>[12]Novembro!$C$33</f>
        <v>34.9</v>
      </c>
      <c r="AE17" s="91">
        <f>[12]Novembro!$C$34</f>
        <v>32.4</v>
      </c>
      <c r="AF17" s="89">
        <f t="shared" si="1"/>
        <v>35.700000000000003</v>
      </c>
      <c r="AG17" s="90">
        <f t="shared" si="2"/>
        <v>32.023333333333333</v>
      </c>
    </row>
    <row r="18" spans="1:37" x14ac:dyDescent="0.2">
      <c r="A18" s="50" t="s">
        <v>3</v>
      </c>
      <c r="B18" s="91">
        <f>[13]Novembro!$C$5</f>
        <v>32.5</v>
      </c>
      <c r="C18" s="91">
        <f>[13]Novembro!$C$6</f>
        <v>31.4</v>
      </c>
      <c r="D18" s="91">
        <f>[13]Novembro!$C$7</f>
        <v>25.3</v>
      </c>
      <c r="E18" s="91">
        <f>[13]Novembro!$C$8</f>
        <v>31.2</v>
      </c>
      <c r="F18" s="91">
        <f>[13]Novembro!$C$9</f>
        <v>29.5</v>
      </c>
      <c r="G18" s="91">
        <f>[13]Novembro!$C$10</f>
        <v>31.7</v>
      </c>
      <c r="H18" s="91">
        <f>[13]Novembro!$C$11</f>
        <v>29.5</v>
      </c>
      <c r="I18" s="91">
        <f>[13]Novembro!$C$12</f>
        <v>28.9</v>
      </c>
      <c r="J18" s="91">
        <f>[13]Novembro!$C$13</f>
        <v>33.4</v>
      </c>
      <c r="K18" s="91">
        <f>[13]Novembro!$C$14</f>
        <v>34.1</v>
      </c>
      <c r="L18" s="91">
        <f>[13]Novembro!$C$15</f>
        <v>35.799999999999997</v>
      </c>
      <c r="M18" s="91">
        <f>[13]Novembro!$C$16</f>
        <v>30.9</v>
      </c>
      <c r="N18" s="91">
        <f>[13]Novembro!$C$17</f>
        <v>30.9</v>
      </c>
      <c r="O18" s="91">
        <f>[13]Novembro!$C$18</f>
        <v>32.700000000000003</v>
      </c>
      <c r="P18" s="91">
        <f>[13]Novembro!$C$19</f>
        <v>34.299999999999997</v>
      </c>
      <c r="Q18" s="91">
        <f>[13]Novembro!$C$20</f>
        <v>33.700000000000003</v>
      </c>
      <c r="R18" s="91">
        <f>[13]Novembro!$C$21</f>
        <v>31.6</v>
      </c>
      <c r="S18" s="91">
        <f>[13]Novembro!$C$22</f>
        <v>31.4</v>
      </c>
      <c r="T18" s="91">
        <f>[13]Novembro!$C$23</f>
        <v>31.8</v>
      </c>
      <c r="U18" s="91">
        <f>[13]Novembro!$C$24</f>
        <v>33.1</v>
      </c>
      <c r="V18" s="91">
        <f>[13]Novembro!$C$25</f>
        <v>32</v>
      </c>
      <c r="W18" s="91">
        <f>[13]Novembro!$C$26</f>
        <v>29.2</v>
      </c>
      <c r="X18" s="91">
        <f>[13]Novembro!$C$27</f>
        <v>31.9</v>
      </c>
      <c r="Y18" s="91">
        <f>[13]Novembro!$C$28</f>
        <v>33.299999999999997</v>
      </c>
      <c r="Z18" s="91">
        <f>[13]Novembro!$C$29</f>
        <v>33.299999999999997</v>
      </c>
      <c r="AA18" s="91">
        <f>[13]Novembro!$C$30</f>
        <v>34.6</v>
      </c>
      <c r="AB18" s="91">
        <f>[13]Novembro!$C$31</f>
        <v>33.1</v>
      </c>
      <c r="AC18" s="91">
        <f>[13]Novembro!$C$32</f>
        <v>33.6</v>
      </c>
      <c r="AD18" s="91">
        <f>[13]Novembro!$C$33</f>
        <v>29.8</v>
      </c>
      <c r="AE18" s="91">
        <f>[13]Novembro!$C$34</f>
        <v>34</v>
      </c>
      <c r="AF18" s="89">
        <f t="shared" si="1"/>
        <v>35.799999999999997</v>
      </c>
      <c r="AG18" s="90">
        <f t="shared" si="2"/>
        <v>31.949999999999996</v>
      </c>
      <c r="AH18" s="11"/>
    </row>
    <row r="19" spans="1:37" hidden="1" x14ac:dyDescent="0.2">
      <c r="A19" s="50" t="s">
        <v>4</v>
      </c>
      <c r="B19" s="91" t="str">
        <f>[14]Novembro!$C$5</f>
        <v>*</v>
      </c>
      <c r="C19" s="91" t="str">
        <f>[14]Novembro!$C$6</f>
        <v>*</v>
      </c>
      <c r="D19" s="91" t="str">
        <f>[14]Novembro!$C$7</f>
        <v>*</v>
      </c>
      <c r="E19" s="91" t="str">
        <f>[14]Novembro!$C$8</f>
        <v>*</v>
      </c>
      <c r="F19" s="91" t="str">
        <f>[14]Novembro!$C$9</f>
        <v>*</v>
      </c>
      <c r="G19" s="91" t="str">
        <f>[14]Novembro!$C$10</f>
        <v>*</v>
      </c>
      <c r="H19" s="91" t="str">
        <f>[14]Novembro!$C$11</f>
        <v>*</v>
      </c>
      <c r="I19" s="91" t="str">
        <f>[14]Novembro!$C$12</f>
        <v>*</v>
      </c>
      <c r="J19" s="91" t="str">
        <f>[14]Novembro!$C$13</f>
        <v>*</v>
      </c>
      <c r="K19" s="91" t="str">
        <f>[14]Novembro!$C$14</f>
        <v>*</v>
      </c>
      <c r="L19" s="91" t="str">
        <f>[14]Novembro!$C$15</f>
        <v>*</v>
      </c>
      <c r="M19" s="91" t="str">
        <f>[14]Novembro!$C$16</f>
        <v>*</v>
      </c>
      <c r="N19" s="91" t="str">
        <f>[14]Novembro!$C$17</f>
        <v>*</v>
      </c>
      <c r="O19" s="91" t="str">
        <f>[14]Novembro!$C$18</f>
        <v>*</v>
      </c>
      <c r="P19" s="91" t="str">
        <f>[14]Novembro!$C$19</f>
        <v>*</v>
      </c>
      <c r="Q19" s="91" t="str">
        <f>[14]Novembro!$C$20</f>
        <v>*</v>
      </c>
      <c r="R19" s="91" t="str">
        <f>[14]Novembro!$C$21</f>
        <v>*</v>
      </c>
      <c r="S19" s="91" t="str">
        <f>[14]Novembro!$C$22</f>
        <v>*</v>
      </c>
      <c r="T19" s="91" t="str">
        <f>[14]Novembro!$C$23</f>
        <v>*</v>
      </c>
      <c r="U19" s="91" t="str">
        <f>[14]Novembro!$C$24</f>
        <v>*</v>
      </c>
      <c r="V19" s="91" t="str">
        <f>[14]Novembro!$C$25</f>
        <v>*</v>
      </c>
      <c r="W19" s="91" t="str">
        <f>[14]Novembro!$C$26</f>
        <v>*</v>
      </c>
      <c r="X19" s="91" t="str">
        <f>[14]Novembro!$C$27</f>
        <v>*</v>
      </c>
      <c r="Y19" s="91" t="str">
        <f>[14]Novembro!$C$28</f>
        <v>*</v>
      </c>
      <c r="Z19" s="91" t="str">
        <f>[14]Novembro!$C$29</f>
        <v>*</v>
      </c>
      <c r="AA19" s="91" t="str">
        <f>[14]Novembro!$C$30</f>
        <v>*</v>
      </c>
      <c r="AB19" s="91" t="str">
        <f>[14]Novembro!$C$31</f>
        <v>*</v>
      </c>
      <c r="AC19" s="91" t="str">
        <f>[14]Novembro!$C$32</f>
        <v>*</v>
      </c>
      <c r="AD19" s="91" t="str">
        <f>[14]Novembro!$C$33</f>
        <v>*</v>
      </c>
      <c r="AE19" s="91" t="str">
        <f>[14]Novembro!$C$34</f>
        <v>*</v>
      </c>
      <c r="AF19" s="89">
        <f t="shared" si="1"/>
        <v>0</v>
      </c>
      <c r="AG19" s="90" t="e">
        <f t="shared" si="2"/>
        <v>#DIV/0!</v>
      </c>
    </row>
    <row r="20" spans="1:37" x14ac:dyDescent="0.2">
      <c r="A20" s="50" t="s">
        <v>5</v>
      </c>
      <c r="B20" s="91">
        <f>[15]Novembro!$C$5</f>
        <v>32.9</v>
      </c>
      <c r="C20" s="91">
        <f>[15]Novembro!$C$6</f>
        <v>31.1</v>
      </c>
      <c r="D20" s="91">
        <f>[15]Novembro!$C$7</f>
        <v>31.1</v>
      </c>
      <c r="E20" s="91">
        <f>[15]Novembro!$C$8</f>
        <v>36.299999999999997</v>
      </c>
      <c r="F20" s="91">
        <f>[15]Novembro!$C$9</f>
        <v>34.4</v>
      </c>
      <c r="G20" s="91">
        <f>[15]Novembro!$C$10</f>
        <v>33.799999999999997</v>
      </c>
      <c r="H20" s="91">
        <f>[15]Novembro!$C$11</f>
        <v>34.1</v>
      </c>
      <c r="I20" s="91">
        <f>[15]Novembro!$C$12</f>
        <v>33.200000000000003</v>
      </c>
      <c r="J20" s="91">
        <f>[15]Novembro!$C$13</f>
        <v>35.5</v>
      </c>
      <c r="K20" s="91">
        <f>[15]Novembro!$C$14</f>
        <v>36.5</v>
      </c>
      <c r="L20" s="91">
        <f>[15]Novembro!$C$15</f>
        <v>38.200000000000003</v>
      </c>
      <c r="M20" s="91">
        <f>[15]Novembro!$C$16</f>
        <v>32.200000000000003</v>
      </c>
      <c r="N20" s="91">
        <f>[15]Novembro!$C$17</f>
        <v>29.2</v>
      </c>
      <c r="O20" s="91">
        <f>[15]Novembro!$C$18</f>
        <v>34.700000000000003</v>
      </c>
      <c r="P20" s="91">
        <f>[15]Novembro!$C$19</f>
        <v>37.1</v>
      </c>
      <c r="Q20" s="91">
        <f>[15]Novembro!$C$20</f>
        <v>37.799999999999997</v>
      </c>
      <c r="R20" s="91">
        <f>[15]Novembro!$C$21</f>
        <v>36.700000000000003</v>
      </c>
      <c r="S20" s="91">
        <f>[15]Novembro!$C$22</f>
        <v>36.200000000000003</v>
      </c>
      <c r="T20" s="91">
        <f>[15]Novembro!$C$23</f>
        <v>31.8</v>
      </c>
      <c r="U20" s="91">
        <f>[15]Novembro!$C$24</f>
        <v>35.799999999999997</v>
      </c>
      <c r="V20" s="91">
        <f>[15]Novembro!$C$25</f>
        <v>35.4</v>
      </c>
      <c r="W20" s="91">
        <f>[15]Novembro!$C$26</f>
        <v>33.6</v>
      </c>
      <c r="X20" s="91">
        <f>[15]Novembro!$C$27</f>
        <v>29.9</v>
      </c>
      <c r="Y20" s="91">
        <f>[15]Novembro!$C$28</f>
        <v>35.299999999999997</v>
      </c>
      <c r="Z20" s="91">
        <f>[15]Novembro!$C$29</f>
        <v>36.799999999999997</v>
      </c>
      <c r="AA20" s="91">
        <f>[15]Novembro!$C$30</f>
        <v>35.6</v>
      </c>
      <c r="AB20" s="91">
        <f>[15]Novembro!$C$31</f>
        <v>35.299999999999997</v>
      </c>
      <c r="AC20" s="91">
        <f>[15]Novembro!$C$32</f>
        <v>36.799999999999997</v>
      </c>
      <c r="AD20" s="91">
        <f>[15]Novembro!$C$33</f>
        <v>36.9</v>
      </c>
      <c r="AE20" s="91">
        <f>[15]Novembro!$C$34</f>
        <v>34.1</v>
      </c>
      <c r="AF20" s="89">
        <f t="shared" si="1"/>
        <v>38.200000000000003</v>
      </c>
      <c r="AG20" s="90">
        <f t="shared" si="2"/>
        <v>34.609999999999992</v>
      </c>
      <c r="AH20" s="11"/>
      <c r="AJ20" t="s">
        <v>33</v>
      </c>
    </row>
    <row r="21" spans="1:37" x14ac:dyDescent="0.2">
      <c r="A21" s="50" t="s">
        <v>31</v>
      </c>
      <c r="B21" s="91">
        <f>[16]Novembro!$C$5</f>
        <v>32.6</v>
      </c>
      <c r="C21" s="91">
        <f>[16]Novembro!$C$6</f>
        <v>28</v>
      </c>
      <c r="D21" s="91">
        <f>[16]Novembro!$C$7</f>
        <v>31.4</v>
      </c>
      <c r="E21" s="91">
        <f>[16]Novembro!$C$8</f>
        <v>31.4</v>
      </c>
      <c r="F21" s="91">
        <f>[16]Novembro!$C$9</f>
        <v>29.8</v>
      </c>
      <c r="G21" s="91">
        <f>[16]Novembro!$C$10</f>
        <v>31.7</v>
      </c>
      <c r="H21" s="91">
        <f>[16]Novembro!$C$11</f>
        <v>28.6</v>
      </c>
      <c r="I21" s="91">
        <f>[16]Novembro!$C$12</f>
        <v>25.5</v>
      </c>
      <c r="J21" s="91">
        <f>[16]Novembro!$C$13</f>
        <v>32.299999999999997</v>
      </c>
      <c r="K21" s="91">
        <f>[16]Novembro!$C$14</f>
        <v>34</v>
      </c>
      <c r="L21" s="91">
        <f>[16]Novembro!$C$15</f>
        <v>33.799999999999997</v>
      </c>
      <c r="M21" s="91">
        <f>[16]Novembro!$C$16</f>
        <v>26.3</v>
      </c>
      <c r="N21" s="91">
        <f>[16]Novembro!$C$17</f>
        <v>29.2</v>
      </c>
      <c r="O21" s="91">
        <f>[16]Novembro!$C$18</f>
        <v>33.5</v>
      </c>
      <c r="P21" s="91">
        <f>[16]Novembro!$C$19</f>
        <v>30</v>
      </c>
      <c r="Q21" s="91">
        <f>[16]Novembro!$C$20</f>
        <v>31</v>
      </c>
      <c r="R21" s="91">
        <f>[16]Novembro!$C$21</f>
        <v>31.4</v>
      </c>
      <c r="S21" s="91">
        <f>[16]Novembro!$C$22</f>
        <v>29.8</v>
      </c>
      <c r="T21" s="91">
        <f>[16]Novembro!$C$23</f>
        <v>27.9</v>
      </c>
      <c r="U21" s="91">
        <f>[16]Novembro!$C$24</f>
        <v>31.6</v>
      </c>
      <c r="V21" s="91">
        <f>[16]Novembro!$C$25</f>
        <v>31.2</v>
      </c>
      <c r="W21" s="91">
        <f>[16]Novembro!$C$26</f>
        <v>29.7</v>
      </c>
      <c r="X21" s="91">
        <f>[16]Novembro!$C$27</f>
        <v>31.9</v>
      </c>
      <c r="Y21" s="91">
        <f>[16]Novembro!$C$28</f>
        <v>33.5</v>
      </c>
      <c r="Z21" s="91">
        <f>[16]Novembro!$C$29</f>
        <v>34.299999999999997</v>
      </c>
      <c r="AA21" s="91">
        <f>[16]Novembro!$C$30</f>
        <v>33.299999999999997</v>
      </c>
      <c r="AB21" s="91">
        <f>[16]Novembro!$C$31</f>
        <v>32.299999999999997</v>
      </c>
      <c r="AC21" s="91">
        <f>[16]Novembro!$C$32</f>
        <v>32.200000000000003</v>
      </c>
      <c r="AD21" s="91">
        <f>[16]Novembro!$C$33</f>
        <v>32.200000000000003</v>
      </c>
      <c r="AE21" s="91">
        <f>[16]Novembro!$C$34</f>
        <v>31</v>
      </c>
      <c r="AF21" s="89">
        <f t="shared" si="1"/>
        <v>34.299999999999997</v>
      </c>
      <c r="AG21" s="90">
        <f t="shared" si="2"/>
        <v>31.046666666666667</v>
      </c>
      <c r="AJ21" t="s">
        <v>33</v>
      </c>
    </row>
    <row r="22" spans="1:37" x14ac:dyDescent="0.2">
      <c r="A22" s="50" t="s">
        <v>6</v>
      </c>
      <c r="B22" s="91">
        <f>[17]Novembro!$C$5</f>
        <v>35.4</v>
      </c>
      <c r="C22" s="91">
        <f>[17]Novembro!$C$6</f>
        <v>28.3</v>
      </c>
      <c r="D22" s="91">
        <f>[17]Novembro!$C$7</f>
        <v>33.299999999999997</v>
      </c>
      <c r="E22" s="91">
        <f>[17]Novembro!$C$8</f>
        <v>34.1</v>
      </c>
      <c r="F22" s="91">
        <f>[17]Novembro!$C$9</f>
        <v>33.200000000000003</v>
      </c>
      <c r="G22" s="91">
        <f>[17]Novembro!$C$10</f>
        <v>32.200000000000003</v>
      </c>
      <c r="H22" s="91">
        <f>[17]Novembro!$C$11</f>
        <v>31.4</v>
      </c>
      <c r="I22" s="91">
        <f>[17]Novembro!$C$12</f>
        <v>31.4</v>
      </c>
      <c r="J22" s="91">
        <f>[17]Novembro!$C$13</f>
        <v>34.1</v>
      </c>
      <c r="K22" s="91">
        <f>[17]Novembro!$C$14</f>
        <v>36.700000000000003</v>
      </c>
      <c r="L22" s="91">
        <f>[17]Novembro!$C$15</f>
        <v>36.299999999999997</v>
      </c>
      <c r="M22" s="91">
        <f>[17]Novembro!$C$16</f>
        <v>29</v>
      </c>
      <c r="N22" s="91">
        <f>[17]Novembro!$C$17</f>
        <v>31.3</v>
      </c>
      <c r="O22" s="91">
        <f>[17]Novembro!$C$18</f>
        <v>35.200000000000003</v>
      </c>
      <c r="P22" s="91">
        <f>[17]Novembro!$C$19</f>
        <v>35.4</v>
      </c>
      <c r="Q22" s="91">
        <f>[17]Novembro!$C$20</f>
        <v>33.799999999999997</v>
      </c>
      <c r="R22" s="91">
        <f>[17]Novembro!$C$21</f>
        <v>33</v>
      </c>
      <c r="S22" s="91">
        <f>[17]Novembro!$C$22</f>
        <v>34.799999999999997</v>
      </c>
      <c r="T22" s="91">
        <f>[17]Novembro!$C$23</f>
        <v>34.5</v>
      </c>
      <c r="U22" s="91">
        <f>[17]Novembro!$C$24</f>
        <v>33</v>
      </c>
      <c r="V22" s="91">
        <f>[17]Novembro!$C$25</f>
        <v>34.6</v>
      </c>
      <c r="W22" s="91">
        <f>[17]Novembro!$C$26</f>
        <v>32.799999999999997</v>
      </c>
      <c r="X22" s="91">
        <f>[17]Novembro!$C$27</f>
        <v>32.700000000000003</v>
      </c>
      <c r="Y22" s="91">
        <f>[17]Novembro!$C$28</f>
        <v>37</v>
      </c>
      <c r="Z22" s="91">
        <f>[17]Novembro!$C$29</f>
        <v>38</v>
      </c>
      <c r="AA22" s="91">
        <f>[17]Novembro!$C$30</f>
        <v>36.9</v>
      </c>
      <c r="AB22" s="91">
        <f>[17]Novembro!$C$31</f>
        <v>36.200000000000003</v>
      </c>
      <c r="AC22" s="91">
        <f>[17]Novembro!$C$32</f>
        <v>36.6</v>
      </c>
      <c r="AD22" s="91">
        <f>[17]Novembro!$C$33</f>
        <v>37.6</v>
      </c>
      <c r="AE22" s="91">
        <f>[17]Novembro!$C$34</f>
        <v>32.700000000000003</v>
      </c>
      <c r="AF22" s="89">
        <f t="shared" si="1"/>
        <v>38</v>
      </c>
      <c r="AG22" s="90">
        <f t="shared" si="2"/>
        <v>34.050000000000004</v>
      </c>
    </row>
    <row r="23" spans="1:37" x14ac:dyDescent="0.2">
      <c r="A23" s="50" t="s">
        <v>7</v>
      </c>
      <c r="B23" s="91">
        <f>[18]Novembro!$C$5</f>
        <v>30.5</v>
      </c>
      <c r="C23" s="91">
        <f>[18]Novembro!$C$6</f>
        <v>31.4</v>
      </c>
      <c r="D23" s="91">
        <f>[18]Novembro!$C$7</f>
        <v>26</v>
      </c>
      <c r="E23" s="91">
        <f>[18]Novembro!$C$8</f>
        <v>32.700000000000003</v>
      </c>
      <c r="F23" s="91">
        <f>[18]Novembro!$C$9</f>
        <v>31.2</v>
      </c>
      <c r="G23" s="91">
        <f>[18]Novembro!$C$10</f>
        <v>31.8</v>
      </c>
      <c r="H23" s="91">
        <f>[18]Novembro!$C$11</f>
        <v>28.7</v>
      </c>
      <c r="I23" s="91">
        <f>[18]Novembro!$C$12</f>
        <v>29.7</v>
      </c>
      <c r="J23" s="91">
        <f>[18]Novembro!$C$13</f>
        <v>32.700000000000003</v>
      </c>
      <c r="K23" s="91">
        <f>[18]Novembro!$C$14</f>
        <v>34.799999999999997</v>
      </c>
      <c r="L23" s="91">
        <f>[18]Novembro!$C$15</f>
        <v>36.5</v>
      </c>
      <c r="M23" s="91">
        <f>[18]Novembro!$C$16</f>
        <v>29.9</v>
      </c>
      <c r="N23" s="91">
        <f>[18]Novembro!$C$17</f>
        <v>28.5</v>
      </c>
      <c r="O23" s="91">
        <f>[18]Novembro!$C$18</f>
        <v>32.5</v>
      </c>
      <c r="P23" s="91">
        <f>[18]Novembro!$C$19</f>
        <v>35.5</v>
      </c>
      <c r="Q23" s="91">
        <f>[18]Novembro!$C$20</f>
        <v>35.200000000000003</v>
      </c>
      <c r="R23" s="91">
        <f>[18]Novembro!$C$21</f>
        <v>36</v>
      </c>
      <c r="S23" s="91">
        <f>[18]Novembro!$C$22</f>
        <v>37.1</v>
      </c>
      <c r="T23" s="91">
        <f>[18]Novembro!$C$23</f>
        <v>37</v>
      </c>
      <c r="U23" s="91">
        <f>[18]Novembro!$C$24</f>
        <v>35.299999999999997</v>
      </c>
      <c r="V23" s="91">
        <f>[18]Novembro!$C$25</f>
        <v>33.1</v>
      </c>
      <c r="W23" s="91">
        <f>[18]Novembro!$C$26</f>
        <v>32</v>
      </c>
      <c r="X23" s="91">
        <f>[18]Novembro!$C$27</f>
        <v>34</v>
      </c>
      <c r="Y23" s="91">
        <f>[18]Novembro!$C$28</f>
        <v>34.1</v>
      </c>
      <c r="Z23" s="91">
        <f>[18]Novembro!$C$29</f>
        <v>33.4</v>
      </c>
      <c r="AA23" s="91">
        <f>[18]Novembro!$C$30</f>
        <v>37.200000000000003</v>
      </c>
      <c r="AB23" s="91">
        <f>[18]Novembro!$C$31</f>
        <v>36.299999999999997</v>
      </c>
      <c r="AC23" s="91">
        <f>[18]Novembro!$C$32</f>
        <v>35.799999999999997</v>
      </c>
      <c r="AD23" s="91">
        <f>[18]Novembro!$C$33</f>
        <v>34.4</v>
      </c>
      <c r="AE23" s="91">
        <f>[18]Novembro!$C$34</f>
        <v>33.700000000000003</v>
      </c>
      <c r="AF23" s="89">
        <f t="shared" si="1"/>
        <v>37.200000000000003</v>
      </c>
      <c r="AG23" s="90">
        <f t="shared" si="2"/>
        <v>33.233333333333327</v>
      </c>
      <c r="AJ23" t="s">
        <v>33</v>
      </c>
    </row>
    <row r="24" spans="1:37" ht="12" customHeight="1" x14ac:dyDescent="0.2">
      <c r="A24" s="50" t="s">
        <v>151</v>
      </c>
      <c r="B24" s="91">
        <f>[19]Novembro!$C$5</f>
        <v>33.1</v>
      </c>
      <c r="C24" s="91">
        <f>[19]Novembro!$C$6</f>
        <v>31</v>
      </c>
      <c r="D24" s="91">
        <f>[19]Novembro!$C$7</f>
        <v>27.9</v>
      </c>
      <c r="E24" s="91">
        <f>[19]Novembro!$C$8</f>
        <v>33.299999999999997</v>
      </c>
      <c r="F24" s="91">
        <f>[19]Novembro!$C$9</f>
        <v>30.8</v>
      </c>
      <c r="G24" s="91">
        <f>[19]Novembro!$C$10</f>
        <v>33.5</v>
      </c>
      <c r="H24" s="91">
        <f>[19]Novembro!$C$11</f>
        <v>32.1</v>
      </c>
      <c r="I24" s="91">
        <f>[19]Novembro!$C$12</f>
        <v>31.7</v>
      </c>
      <c r="J24" s="91">
        <f>[19]Novembro!$C$13</f>
        <v>34.299999999999997</v>
      </c>
      <c r="K24" s="91">
        <f>[19]Novembro!$C$14</f>
        <v>35.1</v>
      </c>
      <c r="L24" s="91">
        <f>[19]Novembro!$C$15</f>
        <v>37.5</v>
      </c>
      <c r="M24" s="91">
        <f>[19]Novembro!$C$16</f>
        <v>33.299999999999997</v>
      </c>
      <c r="N24" s="91">
        <f>[19]Novembro!$C$17</f>
        <v>31.3</v>
      </c>
      <c r="O24" s="91">
        <f>[19]Novembro!$C$18</f>
        <v>34.4</v>
      </c>
      <c r="P24" s="91">
        <f>[19]Novembro!$C$19</f>
        <v>36.799999999999997</v>
      </c>
      <c r="Q24" s="91">
        <f>[19]Novembro!$C$20</f>
        <v>36.799999999999997</v>
      </c>
      <c r="R24" s="91">
        <f>[19]Novembro!$C$21</f>
        <v>37.9</v>
      </c>
      <c r="S24" s="91">
        <f>[19]Novembro!$C$22</f>
        <v>39</v>
      </c>
      <c r="T24" s="91">
        <f>[19]Novembro!$C$23</f>
        <v>38.299999999999997</v>
      </c>
      <c r="U24" s="91">
        <f>[19]Novembro!$C$24</f>
        <v>39</v>
      </c>
      <c r="V24" s="91">
        <f>[19]Novembro!$C$25</f>
        <v>33.700000000000003</v>
      </c>
      <c r="W24" s="91">
        <f>[19]Novembro!$C$26</f>
        <v>32.4</v>
      </c>
      <c r="X24" s="91">
        <f>[19]Novembro!$C$27</f>
        <v>34.200000000000003</v>
      </c>
      <c r="Y24" s="91">
        <f>[19]Novembro!$C$28</f>
        <v>34.299999999999997</v>
      </c>
      <c r="Z24" s="91">
        <f>[19]Novembro!$C$29</f>
        <v>35.5</v>
      </c>
      <c r="AA24" s="91">
        <f>[19]Novembro!$C$30</f>
        <v>38.299999999999997</v>
      </c>
      <c r="AB24" s="91">
        <f>[19]Novembro!$C$31</f>
        <v>38.299999999999997</v>
      </c>
      <c r="AC24" s="91">
        <f>[19]Novembro!$C$32</f>
        <v>36.4</v>
      </c>
      <c r="AD24" s="91">
        <f>[19]Novembro!$C$33</f>
        <v>36.6</v>
      </c>
      <c r="AE24" s="91">
        <f>[19]Novembro!$C$34</f>
        <v>33.5</v>
      </c>
      <c r="AF24" s="89">
        <f t="shared" si="1"/>
        <v>39</v>
      </c>
      <c r="AG24" s="90">
        <f t="shared" si="2"/>
        <v>34.676666666666655</v>
      </c>
      <c r="AJ24" t="s">
        <v>33</v>
      </c>
      <c r="AK24" t="s">
        <v>33</v>
      </c>
    </row>
    <row r="25" spans="1:37" x14ac:dyDescent="0.2">
      <c r="A25" s="50" t="s">
        <v>152</v>
      </c>
      <c r="B25" s="91">
        <f>[20]Novembro!$C5</f>
        <v>30.9</v>
      </c>
      <c r="C25" s="91">
        <f>[20]Novembro!$C6</f>
        <v>28.2</v>
      </c>
      <c r="D25" s="91">
        <f>[20]Novembro!$C7</f>
        <v>29.8</v>
      </c>
      <c r="E25" s="91">
        <f>[20]Novembro!$C8</f>
        <v>31.3</v>
      </c>
      <c r="F25" s="91">
        <f>[20]Novembro!$C9</f>
        <v>32.799999999999997</v>
      </c>
      <c r="G25" s="91">
        <f>[20]Novembro!$C10</f>
        <v>31.2</v>
      </c>
      <c r="H25" s="91">
        <f>[20]Novembro!$C11</f>
        <v>32.299999999999997</v>
      </c>
      <c r="I25" s="91">
        <f>[20]Novembro!$C12</f>
        <v>31.9</v>
      </c>
      <c r="J25" s="91">
        <f>[20]Novembro!$C13</f>
        <v>33.200000000000003</v>
      </c>
      <c r="K25" s="91">
        <f>[20]Novembro!$C14</f>
        <v>35.200000000000003</v>
      </c>
      <c r="L25" s="91">
        <f>[20]Novembro!$C15</f>
        <v>36.9</v>
      </c>
      <c r="M25" s="91">
        <f>[20]Novembro!$C16</f>
        <v>29.2</v>
      </c>
      <c r="N25" s="91">
        <f>[20]Novembro!$C17</f>
        <v>28.7</v>
      </c>
      <c r="O25" s="91">
        <f>[20]Novembro!$C18</f>
        <v>32.799999999999997</v>
      </c>
      <c r="P25" s="91">
        <f>[20]Novembro!$C19</f>
        <v>35.200000000000003</v>
      </c>
      <c r="Q25" s="91">
        <f>[20]Novembro!$C20</f>
        <v>35.9</v>
      </c>
      <c r="R25" s="91">
        <f>[20]Novembro!$C21</f>
        <v>37.200000000000003</v>
      </c>
      <c r="S25" s="91">
        <f>[20]Novembro!$C22</f>
        <v>37.6</v>
      </c>
      <c r="T25" s="91">
        <f>[20]Novembro!$C23</f>
        <v>37.6</v>
      </c>
      <c r="U25" s="91">
        <f>[20]Novembro!$C24</f>
        <v>37.1</v>
      </c>
      <c r="V25" s="91">
        <f>[20]Novembro!$C25</f>
        <v>34</v>
      </c>
      <c r="W25" s="91">
        <f>[20]Novembro!$C26</f>
        <v>32.299999999999997</v>
      </c>
      <c r="X25" s="91">
        <f>[20]Novembro!$C27</f>
        <v>34</v>
      </c>
      <c r="Y25" s="91">
        <f>[20]Novembro!$C28</f>
        <v>34.5</v>
      </c>
      <c r="Z25" s="91">
        <f>[20]Novembro!$C29</f>
        <v>34.200000000000003</v>
      </c>
      <c r="AA25" s="91">
        <f>[20]Novembro!$C30</f>
        <v>38.200000000000003</v>
      </c>
      <c r="AB25" s="91">
        <f>[20]Novembro!$C31</f>
        <v>37.9</v>
      </c>
      <c r="AC25" s="91">
        <f>[20]Novembro!$C32</f>
        <v>36.9</v>
      </c>
      <c r="AD25" s="91">
        <f>[20]Novembro!$C33</f>
        <v>34.299999999999997</v>
      </c>
      <c r="AE25" s="91">
        <f>[20]Novembro!$C34</f>
        <v>29.8</v>
      </c>
      <c r="AF25" s="89">
        <f t="shared" si="1"/>
        <v>38.200000000000003</v>
      </c>
      <c r="AG25" s="90">
        <f t="shared" si="2"/>
        <v>33.703333333333333</v>
      </c>
      <c r="AH25" s="11"/>
      <c r="AK25" t="s">
        <v>33</v>
      </c>
    </row>
    <row r="26" spans="1:37" x14ac:dyDescent="0.2">
      <c r="A26" s="50" t="s">
        <v>153</v>
      </c>
      <c r="B26" s="91">
        <f>[21]Novembro!$C$5</f>
        <v>32</v>
      </c>
      <c r="C26" s="91">
        <f>[21]Novembro!$C$6</f>
        <v>31</v>
      </c>
      <c r="D26" s="91">
        <f>[21]Novembro!$C$7</f>
        <v>27.2</v>
      </c>
      <c r="E26" s="91">
        <f>[21]Novembro!$C$8</f>
        <v>33.6</v>
      </c>
      <c r="F26" s="91">
        <f>[21]Novembro!$C$9</f>
        <v>34</v>
      </c>
      <c r="G26" s="91">
        <f>[21]Novembro!$C$10</f>
        <v>32.799999999999997</v>
      </c>
      <c r="H26" s="91">
        <f>[21]Novembro!$C$11</f>
        <v>31</v>
      </c>
      <c r="I26" s="91">
        <f>[21]Novembro!$C$12</f>
        <v>32</v>
      </c>
      <c r="J26" s="91">
        <f>[21]Novembro!$C$13</f>
        <v>35.1</v>
      </c>
      <c r="K26" s="91">
        <f>[21]Novembro!$C$14</f>
        <v>35.5</v>
      </c>
      <c r="L26" s="91">
        <f>[21]Novembro!$C$15</f>
        <v>38.6</v>
      </c>
      <c r="M26" s="91">
        <f>[21]Novembro!$C$16</f>
        <v>32.200000000000003</v>
      </c>
      <c r="N26" s="91">
        <f>[21]Novembro!$C$17</f>
        <v>30.7</v>
      </c>
      <c r="O26" s="91">
        <f>[21]Novembro!$C$18</f>
        <v>34.4</v>
      </c>
      <c r="P26" s="91">
        <f>[21]Novembro!$C$19</f>
        <v>36.6</v>
      </c>
      <c r="Q26" s="91">
        <f>[21]Novembro!$C$20</f>
        <v>36.700000000000003</v>
      </c>
      <c r="R26" s="91">
        <f>[21]Novembro!$C$21</f>
        <v>37.799999999999997</v>
      </c>
      <c r="S26" s="91">
        <f>[21]Novembro!$C$22</f>
        <v>38.299999999999997</v>
      </c>
      <c r="T26" s="91">
        <f>[21]Novembro!$C$23</f>
        <v>37.4</v>
      </c>
      <c r="U26" s="91">
        <f>[21]Novembro!$C$24</f>
        <v>35.9</v>
      </c>
      <c r="V26" s="91">
        <f>[21]Novembro!$C$25</f>
        <v>33</v>
      </c>
      <c r="W26" s="91">
        <f>[21]Novembro!$C$26</f>
        <v>33</v>
      </c>
      <c r="X26" s="91">
        <f>[21]Novembro!$C$27</f>
        <v>34.799999999999997</v>
      </c>
      <c r="Y26" s="91">
        <f>[21]Novembro!$C$28</f>
        <v>34.9</v>
      </c>
      <c r="Z26" s="91">
        <f>[21]Novembro!$C$29</f>
        <v>34.5</v>
      </c>
      <c r="AA26" s="91">
        <f>[21]Novembro!$C$30</f>
        <v>38.200000000000003</v>
      </c>
      <c r="AB26" s="91">
        <f>[21]Novembro!$C$31</f>
        <v>37.1</v>
      </c>
      <c r="AC26" s="91">
        <f>[21]Novembro!$C$32</f>
        <v>36.9</v>
      </c>
      <c r="AD26" s="91">
        <f>[21]Novembro!$C$33</f>
        <v>37</v>
      </c>
      <c r="AE26" s="91">
        <f>[21]Novembro!$C$34</f>
        <v>34.5</v>
      </c>
      <c r="AF26" s="89">
        <f t="shared" si="1"/>
        <v>38.6</v>
      </c>
      <c r="AG26" s="90">
        <f t="shared" si="2"/>
        <v>34.556666666666658</v>
      </c>
      <c r="AJ26" t="s">
        <v>33</v>
      </c>
    </row>
    <row r="27" spans="1:37" x14ac:dyDescent="0.2">
      <c r="A27" s="50" t="s">
        <v>8</v>
      </c>
      <c r="B27" s="91">
        <f>[22]Novembro!$C$5</f>
        <v>31.7</v>
      </c>
      <c r="C27" s="91">
        <f>[22]Novembro!$C$6</f>
        <v>27.6</v>
      </c>
      <c r="D27" s="91">
        <f>[22]Novembro!$C$7</f>
        <v>29.6</v>
      </c>
      <c r="E27" s="91">
        <f>[22]Novembro!$C$8</f>
        <v>30.9</v>
      </c>
      <c r="F27" s="91">
        <f>[22]Novembro!$C$9</f>
        <v>32</v>
      </c>
      <c r="G27" s="91">
        <f>[22]Novembro!$C$10</f>
        <v>31.5</v>
      </c>
      <c r="H27" s="91">
        <f>[22]Novembro!$C$11</f>
        <v>31.7</v>
      </c>
      <c r="I27" s="91">
        <f>[22]Novembro!$C$12</f>
        <v>31.5</v>
      </c>
      <c r="J27" s="91">
        <f>[22]Novembro!$C$13</f>
        <v>33.299999999999997</v>
      </c>
      <c r="K27" s="91">
        <f>[22]Novembro!$C$14</f>
        <v>32.6</v>
      </c>
      <c r="L27" s="91">
        <f>[22]Novembro!$C$15</f>
        <v>36.5</v>
      </c>
      <c r="M27" s="91">
        <f>[22]Novembro!$C$16</f>
        <v>30.5</v>
      </c>
      <c r="N27" s="91">
        <f>[22]Novembro!$C$17</f>
        <v>28.8</v>
      </c>
      <c r="O27" s="91">
        <f>[22]Novembro!$C$18</f>
        <v>32</v>
      </c>
      <c r="P27" s="91">
        <f>[22]Novembro!$C$19</f>
        <v>34</v>
      </c>
      <c r="Q27" s="91">
        <f>[22]Novembro!$C$20</f>
        <v>34.6</v>
      </c>
      <c r="R27" s="91">
        <f>[22]Novembro!$C$21</f>
        <v>35.4</v>
      </c>
      <c r="S27" s="91">
        <f>[22]Novembro!$C$22</f>
        <v>36.9</v>
      </c>
      <c r="T27" s="91">
        <f>[22]Novembro!$C$23</f>
        <v>37.1</v>
      </c>
      <c r="U27" s="91">
        <f>[22]Novembro!$C$24</f>
        <v>37</v>
      </c>
      <c r="V27" s="91">
        <f>[22]Novembro!$C$25</f>
        <v>32.700000000000003</v>
      </c>
      <c r="W27" s="91">
        <f>[22]Novembro!$C$26</f>
        <v>31.6</v>
      </c>
      <c r="X27" s="91">
        <f>[22]Novembro!$C$27</f>
        <v>33.200000000000003</v>
      </c>
      <c r="Y27" s="91">
        <f>[22]Novembro!$C$28</f>
        <v>33.6</v>
      </c>
      <c r="Z27" s="91">
        <f>[22]Novembro!$C$29</f>
        <v>33.200000000000003</v>
      </c>
      <c r="AA27" s="91">
        <f>[22]Novembro!$C$30</f>
        <v>37.799999999999997</v>
      </c>
      <c r="AB27" s="91">
        <f>[22]Novembro!$C$31</f>
        <v>36.9</v>
      </c>
      <c r="AC27" s="91">
        <f>[22]Novembro!$C$32</f>
        <v>35.9</v>
      </c>
      <c r="AD27" s="91">
        <f>[22]Novembro!$C$33</f>
        <v>34.5</v>
      </c>
      <c r="AE27" s="91">
        <f>[22]Novembro!$C$34</f>
        <v>29.9</v>
      </c>
      <c r="AF27" s="89">
        <f t="shared" si="1"/>
        <v>37.799999999999997</v>
      </c>
      <c r="AG27" s="90">
        <f t="shared" si="2"/>
        <v>33.150000000000006</v>
      </c>
    </row>
    <row r="28" spans="1:37" x14ac:dyDescent="0.2">
      <c r="A28" s="50" t="s">
        <v>9</v>
      </c>
      <c r="B28" s="102">
        <f>[23]Novembro!$C$5</f>
        <v>32.200000000000003</v>
      </c>
      <c r="C28" s="102">
        <f>[23]Novembro!$C$6</f>
        <v>27.5</v>
      </c>
      <c r="D28" s="102">
        <f>[23]Novembro!$C$7</f>
        <v>28.5</v>
      </c>
      <c r="E28" s="102">
        <f>[23]Novembro!$C$8</f>
        <v>32.9</v>
      </c>
      <c r="F28" s="102">
        <f>[23]Novembro!$C$9</f>
        <v>32</v>
      </c>
      <c r="G28" s="102">
        <f>[23]Novembro!$C$10</f>
        <v>32.6</v>
      </c>
      <c r="H28" s="102">
        <f>[23]Novembro!$C$11</f>
        <v>31.6</v>
      </c>
      <c r="I28" s="102">
        <f>[23]Novembro!$C$12</f>
        <v>30.3</v>
      </c>
      <c r="J28" s="102">
        <f>[23]Novembro!$C$13</f>
        <v>33.6</v>
      </c>
      <c r="K28" s="102">
        <f>[23]Novembro!$C$14</f>
        <v>33.299999999999997</v>
      </c>
      <c r="L28" s="102">
        <f>[23]Novembro!$C$15</f>
        <v>36</v>
      </c>
      <c r="M28" s="102">
        <f>[23]Novembro!$C$16</f>
        <v>32.4</v>
      </c>
      <c r="N28" s="102">
        <f>[23]Novembro!$C$17</f>
        <v>30.2</v>
      </c>
      <c r="O28" s="102">
        <f>[23]Novembro!$C$18</f>
        <v>33.1</v>
      </c>
      <c r="P28" s="102">
        <f>[23]Novembro!$C$19</f>
        <v>34.5</v>
      </c>
      <c r="Q28" s="102">
        <f>[23]Novembro!$C$20</f>
        <v>34.6</v>
      </c>
      <c r="R28" s="102">
        <f>[23]Novembro!$C$21</f>
        <v>35.6</v>
      </c>
      <c r="S28" s="102">
        <f>[23]Novembro!$C$22</f>
        <v>37.299999999999997</v>
      </c>
      <c r="T28" s="102">
        <f>[23]Novembro!$C$23</f>
        <v>36.5</v>
      </c>
      <c r="U28" s="102">
        <f>[23]Novembro!$C$24</f>
        <v>36.4</v>
      </c>
      <c r="V28" s="102">
        <f>[23]Novembro!$C$25</f>
        <v>29.9</v>
      </c>
      <c r="W28" s="102">
        <f>[23]Novembro!$C$26</f>
        <v>32.4</v>
      </c>
      <c r="X28" s="102">
        <f>[23]Novembro!$C$27</f>
        <v>34.200000000000003</v>
      </c>
      <c r="Y28" s="102">
        <f>[23]Novembro!$C$28</f>
        <v>34.799999999999997</v>
      </c>
      <c r="Z28" s="102">
        <f>[23]Novembro!$C$29</f>
        <v>34.700000000000003</v>
      </c>
      <c r="AA28" s="102">
        <f>[23]Novembro!$C$30</f>
        <v>37.200000000000003</v>
      </c>
      <c r="AB28" s="102">
        <f>[23]Novembro!$C$31</f>
        <v>36.6</v>
      </c>
      <c r="AC28" s="102">
        <f>[23]Novembro!$C$32</f>
        <v>36.299999999999997</v>
      </c>
      <c r="AD28" s="102">
        <f>[23]Novembro!$C$33</f>
        <v>36.6</v>
      </c>
      <c r="AE28" s="102">
        <f>[23]Novembro!$C$34</f>
        <v>34.299999999999997</v>
      </c>
      <c r="AF28" s="89">
        <f t="shared" si="1"/>
        <v>37.299999999999997</v>
      </c>
      <c r="AG28" s="90">
        <f t="shared" si="2"/>
        <v>33.603333333333332</v>
      </c>
      <c r="AJ28" t="s">
        <v>33</v>
      </c>
    </row>
    <row r="29" spans="1:37" x14ac:dyDescent="0.2">
      <c r="A29" s="50" t="s">
        <v>30</v>
      </c>
      <c r="B29" s="91">
        <f>[24]Novembro!$C$5</f>
        <v>31.6</v>
      </c>
      <c r="C29" s="91">
        <f>[24]Novembro!$C$6</f>
        <v>31.1</v>
      </c>
      <c r="D29" s="91">
        <f>[24]Novembro!$C$7</f>
        <v>26.9</v>
      </c>
      <c r="E29" s="91">
        <f>[24]Novembro!$C$8</f>
        <v>33</v>
      </c>
      <c r="F29" s="91">
        <f>[24]Novembro!$C$9</f>
        <v>35.5</v>
      </c>
      <c r="G29" s="91">
        <f>[24]Novembro!$C$10</f>
        <v>32.299999999999997</v>
      </c>
      <c r="H29" s="91">
        <f>[24]Novembro!$C$11</f>
        <v>29.4</v>
      </c>
      <c r="I29" s="91">
        <f>[24]Novembro!$C$12</f>
        <v>31.1</v>
      </c>
      <c r="J29" s="91">
        <f>[24]Novembro!$C$13</f>
        <v>33.299999999999997</v>
      </c>
      <c r="K29" s="91">
        <f>[24]Novembro!$C$14</f>
        <v>35</v>
      </c>
      <c r="L29" s="91">
        <f>[24]Novembro!$C$15</f>
        <v>36.799999999999997</v>
      </c>
      <c r="M29" s="91">
        <f>[24]Novembro!$C$16</f>
        <v>31.2</v>
      </c>
      <c r="N29" s="91">
        <f>[24]Novembro!$C$17</f>
        <v>31</v>
      </c>
      <c r="O29" s="91">
        <f>[24]Novembro!$C$18</f>
        <v>33</v>
      </c>
      <c r="P29" s="91">
        <f>[24]Novembro!$C$19</f>
        <v>36.200000000000003</v>
      </c>
      <c r="Q29" s="91">
        <f>[24]Novembro!$C$20</f>
        <v>34.9</v>
      </c>
      <c r="R29" s="91">
        <f>[24]Novembro!$C$21</f>
        <v>35.6</v>
      </c>
      <c r="S29" s="91">
        <f>[24]Novembro!$C$22</f>
        <v>34.4</v>
      </c>
      <c r="T29" s="91">
        <f>[24]Novembro!$C$23</f>
        <v>34</v>
      </c>
      <c r="U29" s="91">
        <f>[24]Novembro!$C$24</f>
        <v>33.6</v>
      </c>
      <c r="V29" s="91">
        <f>[24]Novembro!$C$25</f>
        <v>33.9</v>
      </c>
      <c r="W29" s="91">
        <f>[24]Novembro!$C$26</f>
        <v>34.5</v>
      </c>
      <c r="X29" s="91">
        <f>[24]Novembro!$C$27</f>
        <v>36.6</v>
      </c>
      <c r="Y29" s="91">
        <f>[24]Novembro!$C$28</f>
        <v>36.4</v>
      </c>
      <c r="Z29" s="91">
        <f>[24]Novembro!$C$29</f>
        <v>36.200000000000003</v>
      </c>
      <c r="AA29" s="91">
        <f>[24]Novembro!$C$30</f>
        <v>36.1</v>
      </c>
      <c r="AB29" s="91">
        <f>[24]Novembro!$C$31</f>
        <v>35.299999999999997</v>
      </c>
      <c r="AC29" s="91">
        <f>[24]Novembro!$C$32</f>
        <v>36.6</v>
      </c>
      <c r="AD29" s="91">
        <f>[24]Novembro!$C$33</f>
        <v>36.5</v>
      </c>
      <c r="AE29" s="91">
        <f>[24]Novembro!$C$34</f>
        <v>34.5</v>
      </c>
      <c r="AF29" s="89">
        <f t="shared" si="1"/>
        <v>36.799999999999997</v>
      </c>
      <c r="AG29" s="90">
        <f t="shared" si="2"/>
        <v>33.883333333333333</v>
      </c>
      <c r="AJ29" t="s">
        <v>33</v>
      </c>
      <c r="AK29" t="s">
        <v>33</v>
      </c>
    </row>
    <row r="30" spans="1:37" x14ac:dyDescent="0.2">
      <c r="A30" s="50" t="s">
        <v>10</v>
      </c>
      <c r="B30" s="91">
        <f>[25]Novembro!$C$5</f>
        <v>31.2</v>
      </c>
      <c r="C30" s="91">
        <f>[25]Novembro!$C$6</f>
        <v>31</v>
      </c>
      <c r="D30" s="91">
        <f>[25]Novembro!$C$7</f>
        <v>27.7</v>
      </c>
      <c r="E30" s="91">
        <f>[25]Novembro!$C$8</f>
        <v>32.299999999999997</v>
      </c>
      <c r="F30" s="91">
        <f>[25]Novembro!$C$9</f>
        <v>32.1</v>
      </c>
      <c r="G30" s="91">
        <f>[25]Novembro!$C$10</f>
        <v>30.7</v>
      </c>
      <c r="H30" s="91">
        <f>[25]Novembro!$C$11</f>
        <v>30.6</v>
      </c>
      <c r="I30" s="91">
        <f>[25]Novembro!$C$12</f>
        <v>32.700000000000003</v>
      </c>
      <c r="J30" s="91">
        <f>[25]Novembro!$C$13</f>
        <v>33.1</v>
      </c>
      <c r="K30" s="91">
        <f>[25]Novembro!$C$14</f>
        <v>34.200000000000003</v>
      </c>
      <c r="L30" s="91">
        <f>[25]Novembro!$C$15</f>
        <v>36.5</v>
      </c>
      <c r="M30" s="91">
        <f>[25]Novembro!$C$16</f>
        <v>30.4</v>
      </c>
      <c r="N30" s="91">
        <f>[25]Novembro!$C$17</f>
        <v>29.4</v>
      </c>
      <c r="O30" s="91">
        <f>[25]Novembro!$C$18</f>
        <v>32.4</v>
      </c>
      <c r="P30" s="91">
        <f>[25]Novembro!$C$19</f>
        <v>34.6</v>
      </c>
      <c r="Q30" s="91">
        <f>[25]Novembro!$C$20</f>
        <v>35.6</v>
      </c>
      <c r="R30" s="91">
        <f>[25]Novembro!$C$21</f>
        <v>36.6</v>
      </c>
      <c r="S30" s="91">
        <f>[25]Novembro!$C$22</f>
        <v>37.299999999999997</v>
      </c>
      <c r="T30" s="91">
        <f>[25]Novembro!$C$23</f>
        <v>37.9</v>
      </c>
      <c r="U30" s="91">
        <f>[25]Novembro!$C$24</f>
        <v>38.200000000000003</v>
      </c>
      <c r="V30" s="91">
        <f>[25]Novembro!$C$25</f>
        <v>32.6</v>
      </c>
      <c r="W30" s="91">
        <f>[25]Novembro!$C$26</f>
        <v>32.5</v>
      </c>
      <c r="X30" s="91">
        <f>[25]Novembro!$C$27</f>
        <v>34.700000000000003</v>
      </c>
      <c r="Y30" s="91">
        <f>[25]Novembro!$C$28</f>
        <v>34.700000000000003</v>
      </c>
      <c r="Z30" s="91">
        <f>[25]Novembro!$C$29</f>
        <v>34.799999999999997</v>
      </c>
      <c r="AA30" s="91">
        <f>[25]Novembro!$C$30</f>
        <v>38.4</v>
      </c>
      <c r="AB30" s="91">
        <f>[25]Novembro!$C$31</f>
        <v>37.6</v>
      </c>
      <c r="AC30" s="91">
        <f>[25]Novembro!$C$32</f>
        <v>36.6</v>
      </c>
      <c r="AD30" s="91">
        <f>[25]Novembro!$C$33</f>
        <v>36.6</v>
      </c>
      <c r="AE30" s="91">
        <f>[25]Novembro!$C$34</f>
        <v>32.5</v>
      </c>
      <c r="AF30" s="89">
        <f t="shared" si="1"/>
        <v>38.4</v>
      </c>
      <c r="AG30" s="90">
        <f t="shared" si="2"/>
        <v>33.85</v>
      </c>
      <c r="AJ30" t="s">
        <v>33</v>
      </c>
      <c r="AK30" t="s">
        <v>33</v>
      </c>
    </row>
    <row r="31" spans="1:37" x14ac:dyDescent="0.2">
      <c r="A31" s="50" t="s">
        <v>154</v>
      </c>
      <c r="B31" s="91">
        <f>[26]Novembro!$C5</f>
        <v>31.2</v>
      </c>
      <c r="C31" s="91">
        <f>[26]Novembro!$C6</f>
        <v>31.8</v>
      </c>
      <c r="D31" s="91">
        <f>[26]Novembro!$C7</f>
        <v>27</v>
      </c>
      <c r="E31" s="91">
        <f>[26]Novembro!$C8</f>
        <v>32.700000000000003</v>
      </c>
      <c r="F31" s="91">
        <f>[26]Novembro!$C9</f>
        <v>30.7</v>
      </c>
      <c r="G31" s="91">
        <f>[26]Novembro!$C10</f>
        <v>29.2</v>
      </c>
      <c r="H31" s="91">
        <f>[26]Novembro!$C11</f>
        <v>27.2</v>
      </c>
      <c r="I31" s="91">
        <f>[26]Novembro!$C12</f>
        <v>30.2</v>
      </c>
      <c r="J31" s="91">
        <f>[26]Novembro!$C13</f>
        <v>32.700000000000003</v>
      </c>
      <c r="K31" s="91">
        <f>[26]Novembro!$C14</f>
        <v>33.4</v>
      </c>
      <c r="L31" s="91">
        <f>[26]Novembro!$C15</f>
        <v>36.1</v>
      </c>
      <c r="M31" s="91">
        <f>[26]Novembro!$C16</f>
        <v>28.5</v>
      </c>
      <c r="N31" s="91">
        <f>[26]Novembro!$C17</f>
        <v>29.1</v>
      </c>
      <c r="O31" s="91">
        <f>[26]Novembro!$C18</f>
        <v>31.8</v>
      </c>
      <c r="P31" s="91">
        <f>[26]Novembro!$C19</f>
        <v>34.4</v>
      </c>
      <c r="Q31" s="91">
        <f>[26]Novembro!$C20</f>
        <v>35.299999999999997</v>
      </c>
      <c r="R31" s="91">
        <f>[26]Novembro!$C21</f>
        <v>36.4</v>
      </c>
      <c r="S31" s="91">
        <f>[26]Novembro!$C22</f>
        <v>36</v>
      </c>
      <c r="T31" s="91">
        <f>[26]Novembro!$C23</f>
        <v>36</v>
      </c>
      <c r="U31" s="91">
        <f>[26]Novembro!$C24</f>
        <v>34.5</v>
      </c>
      <c r="V31" s="91">
        <f>[26]Novembro!$C25</f>
        <v>34.799999999999997</v>
      </c>
      <c r="W31" s="91">
        <f>[26]Novembro!$C26</f>
        <v>31.6</v>
      </c>
      <c r="X31" s="91">
        <f>[26]Novembro!$C27</f>
        <v>34.6</v>
      </c>
      <c r="Y31" s="91">
        <f>[26]Novembro!$C28</f>
        <v>34</v>
      </c>
      <c r="Z31" s="91">
        <f>[26]Novembro!$C29</f>
        <v>33.5</v>
      </c>
      <c r="AA31" s="91">
        <f>[26]Novembro!$C30</f>
        <v>36.9</v>
      </c>
      <c r="AB31" s="91">
        <f>[26]Novembro!$C31</f>
        <v>35.4</v>
      </c>
      <c r="AC31" s="91">
        <f>[26]Novembro!$C32</f>
        <v>34.9</v>
      </c>
      <c r="AD31" s="91">
        <f>[26]Novembro!$C33</f>
        <v>35.299999999999997</v>
      </c>
      <c r="AE31" s="91">
        <f>[26]Novembro!$C34</f>
        <v>34.6</v>
      </c>
      <c r="AF31" s="89">
        <f t="shared" si="1"/>
        <v>36.9</v>
      </c>
      <c r="AG31" s="90">
        <f t="shared" si="2"/>
        <v>32.993333333333332</v>
      </c>
      <c r="AH31" s="11"/>
      <c r="AJ31" t="s">
        <v>33</v>
      </c>
    </row>
    <row r="32" spans="1:37" x14ac:dyDescent="0.2">
      <c r="A32" s="50" t="s">
        <v>11</v>
      </c>
      <c r="B32" s="91">
        <f>[27]Novembro!$C$5</f>
        <v>28.4</v>
      </c>
      <c r="C32" s="91">
        <f>[27]Novembro!$C$6</f>
        <v>30.1</v>
      </c>
      <c r="D32" s="91">
        <f>[27]Novembro!$C$7</f>
        <v>25.8</v>
      </c>
      <c r="E32" s="91">
        <f>[27]Novembro!$C$8</f>
        <v>33</v>
      </c>
      <c r="F32" s="91">
        <f>[27]Novembro!$C$9</f>
        <v>33.4</v>
      </c>
      <c r="G32" s="91">
        <f>[27]Novembro!$C$10</f>
        <v>31.7</v>
      </c>
      <c r="H32" s="91">
        <f>[27]Novembro!$C$11</f>
        <v>30.3</v>
      </c>
      <c r="I32" s="91">
        <f>[27]Novembro!$C$12</f>
        <v>30.4</v>
      </c>
      <c r="J32" s="91">
        <f>[27]Novembro!$C$13</f>
        <v>33.799999999999997</v>
      </c>
      <c r="K32" s="91">
        <f>[27]Novembro!$C$14</f>
        <v>34.9</v>
      </c>
      <c r="L32" s="91">
        <f>[27]Novembro!$C$15</f>
        <v>37.200000000000003</v>
      </c>
      <c r="M32" s="91">
        <f>[27]Novembro!$C$16</f>
        <v>31.8</v>
      </c>
      <c r="N32" s="91">
        <f>[27]Novembro!$C$17</f>
        <v>30.5</v>
      </c>
      <c r="O32" s="91">
        <f>[27]Novembro!$C$18</f>
        <v>33.6</v>
      </c>
      <c r="P32" s="91">
        <f>[27]Novembro!$C$19</f>
        <v>35.700000000000003</v>
      </c>
      <c r="Q32" s="91">
        <f>[27]Novembro!$C$20</f>
        <v>36.1</v>
      </c>
      <c r="R32" s="91">
        <f>[27]Novembro!$C$21</f>
        <v>36.700000000000003</v>
      </c>
      <c r="S32" s="91">
        <f>[27]Novembro!$C$22</f>
        <v>35.799999999999997</v>
      </c>
      <c r="T32" s="91">
        <f>[27]Novembro!$C$23</f>
        <v>36.200000000000003</v>
      </c>
      <c r="U32" s="91">
        <f>[27]Novembro!$C$24</f>
        <v>35</v>
      </c>
      <c r="V32" s="91">
        <f>[27]Novembro!$C$25</f>
        <v>33.6</v>
      </c>
      <c r="W32" s="91">
        <f>[27]Novembro!$C$26</f>
        <v>32.700000000000003</v>
      </c>
      <c r="X32" s="91">
        <f>[27]Novembro!$C$27</f>
        <v>34.700000000000003</v>
      </c>
      <c r="Y32" s="91">
        <f>[27]Novembro!$C$28</f>
        <v>35.299999999999997</v>
      </c>
      <c r="Z32" s="91">
        <f>[27]Novembro!$C$29</f>
        <v>34.6</v>
      </c>
      <c r="AA32" s="91">
        <f>[27]Novembro!$C$30</f>
        <v>36.1</v>
      </c>
      <c r="AB32" s="91">
        <f>[27]Novembro!$C$31</f>
        <v>35.299999999999997</v>
      </c>
      <c r="AC32" s="91">
        <f>[27]Novembro!$C$32</f>
        <v>35.6</v>
      </c>
      <c r="AD32" s="91">
        <f>[27]Novembro!$C$33</f>
        <v>36.200000000000003</v>
      </c>
      <c r="AE32" s="91">
        <f>[27]Novembro!$C$34</f>
        <v>32.5</v>
      </c>
      <c r="AF32" s="89">
        <f t="shared" si="1"/>
        <v>37.200000000000003</v>
      </c>
      <c r="AG32" s="90">
        <f t="shared" si="2"/>
        <v>33.56666666666667</v>
      </c>
      <c r="AK32" t="s">
        <v>33</v>
      </c>
    </row>
    <row r="33" spans="1:37" s="5" customFormat="1" x14ac:dyDescent="0.2">
      <c r="A33" s="50" t="s">
        <v>12</v>
      </c>
      <c r="B33" s="91">
        <f>[28]Novembro!$C$5</f>
        <v>33.4</v>
      </c>
      <c r="C33" s="91">
        <f>[28]Novembro!$C$6</f>
        <v>29.5</v>
      </c>
      <c r="D33" s="91">
        <f>[28]Novembro!$C$7</f>
        <v>26.5</v>
      </c>
      <c r="E33" s="91">
        <f>[28]Novembro!$C$8</f>
        <v>33.299999999999997</v>
      </c>
      <c r="F33" s="91">
        <f>[28]Novembro!$C$9</f>
        <v>33</v>
      </c>
      <c r="G33" s="91">
        <f>[28]Novembro!$C$10</f>
        <v>32.799999999999997</v>
      </c>
      <c r="H33" s="91">
        <f>[28]Novembro!$C$11</f>
        <v>33.200000000000003</v>
      </c>
      <c r="I33" s="91">
        <f>[28]Novembro!$C$12</f>
        <v>33</v>
      </c>
      <c r="J33" s="91">
        <f>[28]Novembro!$C$13</f>
        <v>34</v>
      </c>
      <c r="K33" s="91">
        <f>[28]Novembro!$C$14</f>
        <v>35.6</v>
      </c>
      <c r="L33" s="91">
        <f>[28]Novembro!$C$15</f>
        <v>37.5</v>
      </c>
      <c r="M33" s="91">
        <f>[28]Novembro!$C$16</f>
        <v>28.1</v>
      </c>
      <c r="N33" s="91">
        <f>[28]Novembro!$C$17</f>
        <v>28.4</v>
      </c>
      <c r="O33" s="91">
        <f>[28]Novembro!$C$18</f>
        <v>33.9</v>
      </c>
      <c r="P33" s="91">
        <f>[28]Novembro!$C$19</f>
        <v>36.9</v>
      </c>
      <c r="Q33" s="91">
        <f>[28]Novembro!$C$20</f>
        <v>35.4</v>
      </c>
      <c r="R33" s="91">
        <f>[28]Novembro!$C$21</f>
        <v>34.6</v>
      </c>
      <c r="S33" s="91">
        <f>[28]Novembro!$C$22</f>
        <v>35.1</v>
      </c>
      <c r="T33" s="91">
        <f>[28]Novembro!$C$23</f>
        <v>33.9</v>
      </c>
      <c r="U33" s="91">
        <f>[28]Novembro!$C$24</f>
        <v>36.1</v>
      </c>
      <c r="V33" s="91">
        <f>[28]Novembro!$C$25</f>
        <v>33.6</v>
      </c>
      <c r="W33" s="91">
        <f>[28]Novembro!$C$26</f>
        <v>35.4</v>
      </c>
      <c r="X33" s="91">
        <f>[28]Novembro!$C$27</f>
        <v>34.4</v>
      </c>
      <c r="Y33" s="91">
        <f>[28]Novembro!$C$28</f>
        <v>37.4</v>
      </c>
      <c r="Z33" s="91">
        <f>[28]Novembro!$C$29</f>
        <v>37.4</v>
      </c>
      <c r="AA33" s="91">
        <f>[28]Novembro!$C$30</f>
        <v>36.700000000000003</v>
      </c>
      <c r="AB33" s="91">
        <f>[28]Novembro!$C$31</f>
        <v>36.6</v>
      </c>
      <c r="AC33" s="91">
        <f>[28]Novembro!$C$32</f>
        <v>37.9</v>
      </c>
      <c r="AD33" s="91">
        <f>[28]Novembro!$C$33</f>
        <v>38.700000000000003</v>
      </c>
      <c r="AE33" s="91">
        <f>[28]Novembro!$C$34</f>
        <v>36.5</v>
      </c>
      <c r="AF33" s="89">
        <f t="shared" si="1"/>
        <v>38.700000000000003</v>
      </c>
      <c r="AG33" s="90">
        <f t="shared" si="2"/>
        <v>34.293333333333337</v>
      </c>
      <c r="AJ33" s="5" t="s">
        <v>33</v>
      </c>
      <c r="AK33" s="5" t="s">
        <v>33</v>
      </c>
    </row>
    <row r="34" spans="1:37" x14ac:dyDescent="0.2">
      <c r="A34" s="50" t="s">
        <v>235</v>
      </c>
      <c r="B34" s="91">
        <f>[29]Novembro!$C$5</f>
        <v>35.9</v>
      </c>
      <c r="C34" s="91">
        <f>[29]Novembro!$C$6</f>
        <v>31.2</v>
      </c>
      <c r="D34" s="91">
        <f>[29]Novembro!$C$7</f>
        <v>28.7</v>
      </c>
      <c r="E34" s="91">
        <f>[29]Novembro!$C$8</f>
        <v>34.700000000000003</v>
      </c>
      <c r="F34" s="91">
        <f>[29]Novembro!$C$9</f>
        <v>34.200000000000003</v>
      </c>
      <c r="G34" s="91">
        <f>[29]Novembro!$C$10</f>
        <v>33.799999999999997</v>
      </c>
      <c r="H34" s="91">
        <f>[29]Novembro!$C$11</f>
        <v>32.1</v>
      </c>
      <c r="I34" s="91">
        <f>[29]Novembro!$C$12</f>
        <v>33.700000000000003</v>
      </c>
      <c r="J34" s="91">
        <f>[29]Novembro!$C$13</f>
        <v>35.1</v>
      </c>
      <c r="K34" s="91">
        <f>[29]Novembro!$C$14</f>
        <v>37.200000000000003</v>
      </c>
      <c r="L34" s="91">
        <f>[29]Novembro!$C$15</f>
        <v>37.6</v>
      </c>
      <c r="M34" s="91">
        <f>[29]Novembro!$C$16</f>
        <v>30.2</v>
      </c>
      <c r="N34" s="91">
        <f>[29]Novembro!$C$17</f>
        <v>26.9</v>
      </c>
      <c r="O34" s="91">
        <f>[29]Novembro!$C$18</f>
        <v>33.9</v>
      </c>
      <c r="P34" s="91">
        <f>[29]Novembro!$C$19</f>
        <v>38</v>
      </c>
      <c r="Q34" s="91">
        <f>[29]Novembro!$C$20</f>
        <v>36.1</v>
      </c>
      <c r="R34" s="91">
        <f>[29]Novembro!$C$21</f>
        <v>32.4</v>
      </c>
      <c r="S34" s="91">
        <f>[29]Novembro!$C$22</f>
        <v>34.6</v>
      </c>
      <c r="T34" s="91">
        <f>[29]Novembro!$C$23</f>
        <v>32.9</v>
      </c>
      <c r="U34" s="91">
        <f>[29]Novembro!$C$24</f>
        <v>34.200000000000003</v>
      </c>
      <c r="V34" s="91">
        <f>[29]Novembro!$C$25</f>
        <v>34.700000000000003</v>
      </c>
      <c r="W34" s="91">
        <f>[29]Novembro!$C$26</f>
        <v>34.200000000000003</v>
      </c>
      <c r="X34" s="91">
        <f>[29]Novembro!$C$27</f>
        <v>30.5</v>
      </c>
      <c r="Y34" s="91">
        <f>[29]Novembro!$C$28</f>
        <v>36.5</v>
      </c>
      <c r="Z34" s="91">
        <f>[29]Novembro!$C$29</f>
        <v>36.5</v>
      </c>
      <c r="AA34" s="91">
        <f>[29]Novembro!$C$30</f>
        <v>35.9</v>
      </c>
      <c r="AB34" s="91">
        <f>[29]Novembro!$C$31</f>
        <v>35.4</v>
      </c>
      <c r="AC34" s="91">
        <f>[29]Novembro!$C$32</f>
        <v>36.299999999999997</v>
      </c>
      <c r="AD34" s="91">
        <f>[29]Novembro!$C$33</f>
        <v>38.4</v>
      </c>
      <c r="AE34" s="91">
        <f>[29]Novembro!$C$34</f>
        <v>31.7</v>
      </c>
      <c r="AF34" s="89">
        <f t="shared" si="1"/>
        <v>38.4</v>
      </c>
      <c r="AG34" s="90">
        <f t="shared" si="2"/>
        <v>34.116666666666667</v>
      </c>
    </row>
    <row r="35" spans="1:37" x14ac:dyDescent="0.2">
      <c r="A35" s="50" t="s">
        <v>234</v>
      </c>
      <c r="B35" s="91">
        <f>[30]Novembro!$C$5</f>
        <v>31.7</v>
      </c>
      <c r="C35" s="91">
        <f>[30]Novembro!$C$6</f>
        <v>31.5</v>
      </c>
      <c r="D35" s="91">
        <f>[30]Novembro!$C$7</f>
        <v>26.1</v>
      </c>
      <c r="E35" s="91">
        <f>[30]Novembro!$C$8</f>
        <v>33.700000000000003</v>
      </c>
      <c r="F35" s="91">
        <f>[30]Novembro!$C$9</f>
        <v>33</v>
      </c>
      <c r="G35" s="91">
        <f>[30]Novembro!$C$10</f>
        <v>31.1</v>
      </c>
      <c r="H35" s="91">
        <f>[30]Novembro!$C$11</f>
        <v>32</v>
      </c>
      <c r="I35" s="91">
        <f>[30]Novembro!$C$12</f>
        <v>31.1</v>
      </c>
      <c r="J35" s="91">
        <f>[30]Novembro!$C$13</f>
        <v>34</v>
      </c>
      <c r="K35" s="91">
        <f>[30]Novembro!$C$14</f>
        <v>35.5</v>
      </c>
      <c r="L35" s="91">
        <f>[30]Novembro!$C$15</f>
        <v>38</v>
      </c>
      <c r="M35" s="91">
        <f>[30]Novembro!$C$16</f>
        <v>33.9</v>
      </c>
      <c r="N35" s="91">
        <f>[30]Novembro!$C$17</f>
        <v>30.5</v>
      </c>
      <c r="O35" s="91">
        <f>[30]Novembro!$C$18</f>
        <v>33.299999999999997</v>
      </c>
      <c r="P35" s="91">
        <f>[30]Novembro!$C$19</f>
        <v>35.6</v>
      </c>
      <c r="Q35" s="91">
        <f>[30]Novembro!$C$20</f>
        <v>35.6</v>
      </c>
      <c r="R35" s="91">
        <f>[30]Novembro!$C$21</f>
        <v>37</v>
      </c>
      <c r="S35" s="91">
        <f>[30]Novembro!$C$22</f>
        <v>37.6</v>
      </c>
      <c r="T35" s="91">
        <f>[30]Novembro!$C$23</f>
        <v>36.6</v>
      </c>
      <c r="U35" s="91">
        <f>[30]Novembro!$C$24</f>
        <v>35.5</v>
      </c>
      <c r="V35" s="91">
        <f>[30]Novembro!$C$25</f>
        <v>34.299999999999997</v>
      </c>
      <c r="W35" s="91">
        <f>[30]Novembro!$C$26</f>
        <v>33.200000000000003</v>
      </c>
      <c r="X35" s="91">
        <f>[30]Novembro!$C$27</f>
        <v>35.6</v>
      </c>
      <c r="Y35" s="91">
        <f>[30]Novembro!$C$28</f>
        <v>35.5</v>
      </c>
      <c r="Z35" s="91">
        <f>[30]Novembro!$C$29</f>
        <v>35.4</v>
      </c>
      <c r="AA35" s="91">
        <f>[30]Novembro!$C$30</f>
        <v>37</v>
      </c>
      <c r="AB35" s="91">
        <f>[30]Novembro!$C$31</f>
        <v>36.4</v>
      </c>
      <c r="AC35" s="91">
        <f>[30]Novembro!$C$32</f>
        <v>35.700000000000003</v>
      </c>
      <c r="AD35" s="91">
        <f>[30]Novembro!$C$33</f>
        <v>37.9</v>
      </c>
      <c r="AE35" s="91">
        <f>[30]Novembro!$C$34</f>
        <v>34.700000000000003</v>
      </c>
      <c r="AF35" s="89">
        <f t="shared" si="1"/>
        <v>38</v>
      </c>
      <c r="AG35" s="90">
        <f t="shared" si="2"/>
        <v>34.299999999999997</v>
      </c>
    </row>
    <row r="36" spans="1:37" x14ac:dyDescent="0.2">
      <c r="A36" s="50" t="s">
        <v>126</v>
      </c>
      <c r="B36" s="91">
        <f>[31]Novembro!$C$5</f>
        <v>32.200000000000003</v>
      </c>
      <c r="C36" s="91">
        <f>[31]Novembro!$C$6</f>
        <v>28.7</v>
      </c>
      <c r="D36" s="91">
        <f>[31]Novembro!$C$7</f>
        <v>31.3</v>
      </c>
      <c r="E36" s="91">
        <f>[31]Novembro!$C$8</f>
        <v>32.6</v>
      </c>
      <c r="F36" s="91">
        <f>[31]Novembro!$C$9</f>
        <v>33</v>
      </c>
      <c r="G36" s="91">
        <f>[31]Novembro!$C$10</f>
        <v>34.4</v>
      </c>
      <c r="H36" s="91">
        <f>[31]Novembro!$C$11</f>
        <v>32.4</v>
      </c>
      <c r="I36" s="91">
        <f>[31]Novembro!$C$12</f>
        <v>31.5</v>
      </c>
      <c r="J36" s="91">
        <f>[31]Novembro!$C$13</f>
        <v>33.6</v>
      </c>
      <c r="K36" s="91">
        <f>[31]Novembro!$C$14</f>
        <v>33.6</v>
      </c>
      <c r="L36" s="91">
        <f>[31]Novembro!$C$15</f>
        <v>36.200000000000003</v>
      </c>
      <c r="M36" s="91">
        <f>[31]Novembro!$C$16</f>
        <v>33</v>
      </c>
      <c r="N36" s="91">
        <f>[31]Novembro!$C$17</f>
        <v>30.6</v>
      </c>
      <c r="O36" s="91">
        <f>[31]Novembro!$C$18</f>
        <v>33.5</v>
      </c>
      <c r="P36" s="91">
        <f>[31]Novembro!$C$19</f>
        <v>35.700000000000003</v>
      </c>
      <c r="Q36" s="91">
        <f>[31]Novembro!$C$20</f>
        <v>35.299999999999997</v>
      </c>
      <c r="R36" s="91">
        <f>[31]Novembro!$C$21</f>
        <v>36</v>
      </c>
      <c r="S36" s="91">
        <f>[31]Novembro!$C$22</f>
        <v>37.700000000000003</v>
      </c>
      <c r="T36" s="91">
        <f>[31]Novembro!$C$23</f>
        <v>37.1</v>
      </c>
      <c r="U36" s="91">
        <f>[31]Novembro!$C$24</f>
        <v>36.9</v>
      </c>
      <c r="V36" s="91">
        <f>[31]Novembro!$C$25</f>
        <v>31.1</v>
      </c>
      <c r="W36" s="91">
        <f>[31]Novembro!$C$26</f>
        <v>31.4</v>
      </c>
      <c r="X36" s="91">
        <f>[31]Novembro!$C$27</f>
        <v>34.4</v>
      </c>
      <c r="Y36" s="91">
        <f>[31]Novembro!$C$28</f>
        <v>34.799999999999997</v>
      </c>
      <c r="Z36" s="91">
        <f>[31]Novembro!$C$29</f>
        <v>35.4</v>
      </c>
      <c r="AA36" s="91">
        <f>[31]Novembro!$C$30</f>
        <v>37.799999999999997</v>
      </c>
      <c r="AB36" s="91">
        <f>[31]Novembro!$C$31</f>
        <v>38.200000000000003</v>
      </c>
      <c r="AC36" s="91">
        <f>[31]Novembro!$C$32</f>
        <v>37.4</v>
      </c>
      <c r="AD36" s="91">
        <f>[31]Novembro!$C$33</f>
        <v>37.700000000000003</v>
      </c>
      <c r="AE36" s="91">
        <f>[31]Novembro!$C$34</f>
        <v>33.5</v>
      </c>
      <c r="AF36" s="89">
        <f t="shared" si="1"/>
        <v>38.200000000000003</v>
      </c>
      <c r="AG36" s="90">
        <f t="shared" si="2"/>
        <v>34.233333333333334</v>
      </c>
      <c r="AJ36" t="s">
        <v>33</v>
      </c>
    </row>
    <row r="37" spans="1:37" x14ac:dyDescent="0.2">
      <c r="A37" s="50" t="s">
        <v>13</v>
      </c>
      <c r="B37" s="91">
        <f>[32]Novembro!$C$5</f>
        <v>32.5</v>
      </c>
      <c r="C37" s="91">
        <f>[32]Novembro!$C$6</f>
        <v>31.6</v>
      </c>
      <c r="D37" s="91">
        <f>[32]Novembro!$C$7</f>
        <v>30.4</v>
      </c>
      <c r="E37" s="91">
        <f>[32]Novembro!$C$8</f>
        <v>30.1</v>
      </c>
      <c r="F37" s="91">
        <f>[32]Novembro!$C$9</f>
        <v>29.7</v>
      </c>
      <c r="G37" s="91">
        <f>[32]Novembro!$C$10</f>
        <v>32.799999999999997</v>
      </c>
      <c r="H37" s="91">
        <f>[32]Novembro!$C$11</f>
        <v>30.1</v>
      </c>
      <c r="I37" s="91">
        <f>[32]Novembro!$C$12</f>
        <v>29</v>
      </c>
      <c r="J37" s="91">
        <f>[32]Novembro!$C$13</f>
        <v>33.9</v>
      </c>
      <c r="K37" s="91">
        <f>[32]Novembro!$C$14</f>
        <v>34</v>
      </c>
      <c r="L37" s="91">
        <f>[32]Novembro!$C$15</f>
        <v>36.1</v>
      </c>
      <c r="M37" s="91">
        <f>[32]Novembro!$C$16</f>
        <v>34.299999999999997</v>
      </c>
      <c r="N37" s="91">
        <f>[32]Novembro!$C$17</f>
        <v>30.5</v>
      </c>
      <c r="O37" s="91">
        <f>[32]Novembro!$C$18</f>
        <v>34</v>
      </c>
      <c r="P37" s="91">
        <f>[32]Novembro!$C$19</f>
        <v>34</v>
      </c>
      <c r="Q37" s="91">
        <f>[32]Novembro!$C$20</f>
        <v>32.5</v>
      </c>
      <c r="R37" s="91">
        <f>[32]Novembro!$C$21</f>
        <v>31.3</v>
      </c>
      <c r="S37" s="91">
        <f>[32]Novembro!$C$22</f>
        <v>34.200000000000003</v>
      </c>
      <c r="T37" s="91">
        <f>[32]Novembro!$C$23</f>
        <v>34.6</v>
      </c>
      <c r="U37" s="91">
        <f>[32]Novembro!$C$24</f>
        <v>32.799999999999997</v>
      </c>
      <c r="V37" s="91">
        <f>[32]Novembro!$C$25</f>
        <v>30.9</v>
      </c>
      <c r="W37" s="91">
        <f>[32]Novembro!$C$26</f>
        <v>29.9</v>
      </c>
      <c r="X37" s="91">
        <f>[32]Novembro!$C$27</f>
        <v>32.700000000000003</v>
      </c>
      <c r="Y37" s="91">
        <f>[32]Novembro!$C$28</f>
        <v>33.799999999999997</v>
      </c>
      <c r="Z37" s="91">
        <f>[32]Novembro!$C$29</f>
        <v>33.799999999999997</v>
      </c>
      <c r="AA37" s="91">
        <f>[32]Novembro!$C$30</f>
        <v>35.5</v>
      </c>
      <c r="AB37" s="91">
        <f>[32]Novembro!$C$31</f>
        <v>35.6</v>
      </c>
      <c r="AC37" s="91">
        <f>[32]Novembro!$C$32</f>
        <v>36.200000000000003</v>
      </c>
      <c r="AD37" s="91">
        <f>[32]Novembro!$C$33</f>
        <v>31</v>
      </c>
      <c r="AE37" s="91">
        <f>[32]Novembro!$C$34</f>
        <v>34.299999999999997</v>
      </c>
      <c r="AF37" s="89">
        <f t="shared" si="1"/>
        <v>36.200000000000003</v>
      </c>
      <c r="AG37" s="90">
        <f t="shared" si="2"/>
        <v>32.736666666666665</v>
      </c>
      <c r="AJ37" t="s">
        <v>33</v>
      </c>
    </row>
    <row r="38" spans="1:37" x14ac:dyDescent="0.2">
      <c r="A38" s="50" t="s">
        <v>155</v>
      </c>
      <c r="B38" s="91">
        <f>[33]Novembro!$C5</f>
        <v>33.700000000000003</v>
      </c>
      <c r="C38" s="91">
        <f>[33]Novembro!$C6</f>
        <v>28.3</v>
      </c>
      <c r="D38" s="91">
        <f>[33]Novembro!$C7</f>
        <v>33.200000000000003</v>
      </c>
      <c r="E38" s="91">
        <f>[33]Novembro!$C8</f>
        <v>34.1</v>
      </c>
      <c r="F38" s="91">
        <f>[33]Novembro!$C9</f>
        <v>32.700000000000003</v>
      </c>
      <c r="G38" s="91">
        <f>[33]Novembro!$C10</f>
        <v>30.9</v>
      </c>
      <c r="H38" s="91">
        <f>[33]Novembro!$C11</f>
        <v>30.2</v>
      </c>
      <c r="I38" s="91">
        <f>[33]Novembro!$C12</f>
        <v>30</v>
      </c>
      <c r="J38" s="91">
        <f>[33]Novembro!$C13</f>
        <v>34.299999999999997</v>
      </c>
      <c r="K38" s="91">
        <f>[33]Novembro!$C14</f>
        <v>36.4</v>
      </c>
      <c r="L38" s="91">
        <f>[33]Novembro!$C15</f>
        <v>35.9</v>
      </c>
      <c r="M38" s="91">
        <f>[33]Novembro!$C16</f>
        <v>29.4</v>
      </c>
      <c r="N38" s="91">
        <f>[33]Novembro!$C17</f>
        <v>31.5</v>
      </c>
      <c r="O38" s="91">
        <f>[33]Novembro!$C18</f>
        <v>34.799999999999997</v>
      </c>
      <c r="P38" s="91">
        <f>[33]Novembro!$C19</f>
        <v>34</v>
      </c>
      <c r="Q38" s="91">
        <f>[33]Novembro!$C20</f>
        <v>31.4</v>
      </c>
      <c r="R38" s="91">
        <f>[33]Novembro!$C21</f>
        <v>31.6</v>
      </c>
      <c r="S38" s="91">
        <f>[33]Novembro!$C22</f>
        <v>32.799999999999997</v>
      </c>
      <c r="T38" s="91">
        <f>[33]Novembro!$C23</f>
        <v>34.200000000000003</v>
      </c>
      <c r="U38" s="91">
        <f>[33]Novembro!$C24</f>
        <v>30.7</v>
      </c>
      <c r="V38" s="91">
        <f>[33]Novembro!$C25</f>
        <v>34.200000000000003</v>
      </c>
      <c r="W38" s="91">
        <f>[33]Novembro!$C26</f>
        <v>33</v>
      </c>
      <c r="X38" s="91">
        <f>[33]Novembro!$C27</f>
        <v>32.799999999999997</v>
      </c>
      <c r="Y38" s="91">
        <f>[33]Novembro!$C28</f>
        <v>36.4</v>
      </c>
      <c r="Z38" s="91">
        <f>[33]Novembro!$C29</f>
        <v>37.1</v>
      </c>
      <c r="AA38" s="91">
        <f>[33]Novembro!$C30</f>
        <v>34.9</v>
      </c>
      <c r="AB38" s="91">
        <f>[33]Novembro!$C31</f>
        <v>34.6</v>
      </c>
      <c r="AC38" s="91">
        <f>[33]Novembro!$C32</f>
        <v>35</v>
      </c>
      <c r="AD38" s="91">
        <f>[33]Novembro!$C33</f>
        <v>34.4</v>
      </c>
      <c r="AE38" s="91">
        <f>[33]Novembro!$C34</f>
        <v>31</v>
      </c>
      <c r="AF38" s="89">
        <f t="shared" si="1"/>
        <v>37.1</v>
      </c>
      <c r="AG38" s="90">
        <f t="shared" si="2"/>
        <v>33.116666666666667</v>
      </c>
    </row>
    <row r="39" spans="1:37" x14ac:dyDescent="0.2">
      <c r="A39" s="50" t="s">
        <v>14</v>
      </c>
      <c r="B39" s="91">
        <f>[34]Novembro!$C$5</f>
        <v>29.7</v>
      </c>
      <c r="C39" s="91">
        <f>[34]Novembro!$C$6</f>
        <v>30</v>
      </c>
      <c r="D39" s="91">
        <f>[34]Novembro!$C$7</f>
        <v>26.3</v>
      </c>
      <c r="E39" s="91">
        <f>[34]Novembro!$C$8</f>
        <v>30.2</v>
      </c>
      <c r="F39" s="91">
        <f>[34]Novembro!$C$9</f>
        <v>31.3</v>
      </c>
      <c r="G39" s="91">
        <f>[34]Novembro!$C$10</f>
        <v>31.4</v>
      </c>
      <c r="H39" s="91">
        <f>[34]Novembro!$C$11</f>
        <v>26.6</v>
      </c>
      <c r="I39" s="91">
        <f>[34]Novembro!$C$12</f>
        <v>28.2</v>
      </c>
      <c r="J39" s="91">
        <f>[34]Novembro!$C$13</f>
        <v>30.1</v>
      </c>
      <c r="K39" s="91">
        <f>[34]Novembro!$C$14</f>
        <v>32.299999999999997</v>
      </c>
      <c r="L39" s="91">
        <f>[34]Novembro!$C$15</f>
        <v>34</v>
      </c>
      <c r="M39" s="91">
        <f>[34]Novembro!$C$16</f>
        <v>30.3</v>
      </c>
      <c r="N39" s="91">
        <f>[34]Novembro!$C$17</f>
        <v>26.6</v>
      </c>
      <c r="O39" s="91">
        <f>[34]Novembro!$C$18</f>
        <v>30.6</v>
      </c>
      <c r="P39" s="91">
        <f>[34]Novembro!$C$19</f>
        <v>32.700000000000003</v>
      </c>
      <c r="Q39" s="91">
        <f>[34]Novembro!$C$20</f>
        <v>34.1</v>
      </c>
      <c r="R39" s="91">
        <f>[34]Novembro!$C$21</f>
        <v>34.299999999999997</v>
      </c>
      <c r="S39" s="91">
        <f>[34]Novembro!$C$22</f>
        <v>34.200000000000003</v>
      </c>
      <c r="T39" s="91">
        <f>[34]Novembro!$C$23</f>
        <v>33.4</v>
      </c>
      <c r="U39" s="91">
        <f>[34]Novembro!$C$24</f>
        <v>31.3</v>
      </c>
      <c r="V39" s="91">
        <f>[34]Novembro!$C$25</f>
        <v>32.5</v>
      </c>
      <c r="W39" s="91">
        <f>[34]Novembro!$C$26</f>
        <v>30.6</v>
      </c>
      <c r="X39" s="91">
        <f>[34]Novembro!$C$27</f>
        <v>32.799999999999997</v>
      </c>
      <c r="Y39" s="91">
        <f>[34]Novembro!$C$28</f>
        <v>32.6</v>
      </c>
      <c r="Z39" s="91">
        <f>[34]Novembro!$C$29</f>
        <v>30.2</v>
      </c>
      <c r="AA39" s="91">
        <f>[34]Novembro!$C$30</f>
        <v>35.5</v>
      </c>
      <c r="AB39" s="91">
        <f>[34]Novembro!$C$31</f>
        <v>33</v>
      </c>
      <c r="AC39" s="91">
        <f>[34]Novembro!$C$32</f>
        <v>33.1</v>
      </c>
      <c r="AD39" s="91">
        <f>[34]Novembro!$C$33</f>
        <v>33.4</v>
      </c>
      <c r="AE39" s="91">
        <f>[34]Novembro!$C$34</f>
        <v>32</v>
      </c>
      <c r="AF39" s="89">
        <f t="shared" si="1"/>
        <v>35.5</v>
      </c>
      <c r="AG39" s="90">
        <f t="shared" si="2"/>
        <v>31.443333333333335</v>
      </c>
      <c r="AH39" s="11" t="s">
        <v>33</v>
      </c>
      <c r="AJ39" t="s">
        <v>33</v>
      </c>
    </row>
    <row r="40" spans="1:37" x14ac:dyDescent="0.2">
      <c r="A40" s="50" t="s">
        <v>15</v>
      </c>
      <c r="B40" s="91">
        <f>[35]Novembro!$C$5</f>
        <v>28.9</v>
      </c>
      <c r="C40" s="91">
        <f>[35]Novembro!$C$6</f>
        <v>34.200000000000003</v>
      </c>
      <c r="D40" s="91">
        <f>[35]Novembro!$C$7</f>
        <v>30.5</v>
      </c>
      <c r="E40" s="91">
        <f>[35]Novembro!$C$8</f>
        <v>33.700000000000003</v>
      </c>
      <c r="F40" s="91">
        <f>[35]Novembro!$C$9</f>
        <v>36.200000000000003</v>
      </c>
      <c r="G40" s="91">
        <f>[35]Novembro!$C$10</f>
        <v>33.299999999999997</v>
      </c>
      <c r="H40" s="91">
        <f>[35]Novembro!$C$11</f>
        <v>31</v>
      </c>
      <c r="I40" s="91">
        <f>[35]Novembro!$C$12</f>
        <v>32.700000000000003</v>
      </c>
      <c r="J40" s="91">
        <f>[35]Novembro!$C$13</f>
        <v>34.6</v>
      </c>
      <c r="K40" s="91">
        <f>[35]Novembro!$C$14</f>
        <v>36.4</v>
      </c>
      <c r="L40" s="91">
        <f>[35]Novembro!$C$15</f>
        <v>38.299999999999997</v>
      </c>
      <c r="M40" s="91">
        <f>[35]Novembro!$C$16</f>
        <v>32.799999999999997</v>
      </c>
      <c r="N40" s="91">
        <f>[35]Novembro!$C$17</f>
        <v>29.9</v>
      </c>
      <c r="O40" s="91">
        <f>[35]Novembro!$C$18</f>
        <v>33.9</v>
      </c>
      <c r="P40" s="91">
        <f>[35]Novembro!$C$19</f>
        <v>37.9</v>
      </c>
      <c r="Q40" s="91">
        <f>[35]Novembro!$C$20</f>
        <v>38.9</v>
      </c>
      <c r="R40" s="91">
        <f>[35]Novembro!$C$21</f>
        <v>38.6</v>
      </c>
      <c r="S40" s="91">
        <f>[35]Novembro!$C$22</f>
        <v>35.1</v>
      </c>
      <c r="T40" s="91">
        <f>[35]Novembro!$C$23</f>
        <v>35.9</v>
      </c>
      <c r="U40" s="91">
        <f>[35]Novembro!$C$24</f>
        <v>35.1</v>
      </c>
      <c r="V40" s="91">
        <f>[35]Novembro!$C$25</f>
        <v>33.799999999999997</v>
      </c>
      <c r="W40" s="91">
        <f>[35]Novembro!$C$26</f>
        <v>33.4</v>
      </c>
      <c r="X40" s="91">
        <f>[35]Novembro!$C$27</f>
        <v>36.799999999999997</v>
      </c>
      <c r="Y40" s="91">
        <f>[35]Novembro!$C$28</f>
        <v>38.200000000000003</v>
      </c>
      <c r="Z40" s="91">
        <f>[35]Novembro!$C$29</f>
        <v>38.700000000000003</v>
      </c>
      <c r="AA40" s="91">
        <f>[35]Novembro!$C$30</f>
        <v>38.5</v>
      </c>
      <c r="AB40" s="91">
        <f>[35]Novembro!$C$31</f>
        <v>38</v>
      </c>
      <c r="AC40" s="91">
        <f>[35]Novembro!$C$32</f>
        <v>39.4</v>
      </c>
      <c r="AD40" s="91">
        <f>[35]Novembro!$C$33</f>
        <v>39.6</v>
      </c>
      <c r="AE40" s="91">
        <f>[35]Novembro!$C$34</f>
        <v>38.4</v>
      </c>
      <c r="AF40" s="89">
        <f t="shared" si="1"/>
        <v>39.6</v>
      </c>
      <c r="AG40" s="90">
        <f t="shared" si="2"/>
        <v>35.423333333333332</v>
      </c>
      <c r="AI40" t="s">
        <v>33</v>
      </c>
      <c r="AJ40" t="s">
        <v>33</v>
      </c>
      <c r="AK40" t="s">
        <v>33</v>
      </c>
    </row>
    <row r="41" spans="1:37" x14ac:dyDescent="0.2">
      <c r="A41" s="50" t="s">
        <v>156</v>
      </c>
      <c r="B41" s="91">
        <f>[36]Novembro!$C$5</f>
        <v>32.6</v>
      </c>
      <c r="C41" s="91">
        <f>[36]Novembro!$C$6</f>
        <v>28.8</v>
      </c>
      <c r="D41" s="91">
        <f>[36]Novembro!$C$7</f>
        <v>27</v>
      </c>
      <c r="E41" s="91">
        <f>[36]Novembro!$C$8</f>
        <v>34</v>
      </c>
      <c r="F41" s="91">
        <f>[36]Novembro!$C$9</f>
        <v>34.299999999999997</v>
      </c>
      <c r="G41" s="91">
        <f>[36]Novembro!$C$10</f>
        <v>33.700000000000003</v>
      </c>
      <c r="H41" s="91">
        <f>[36]Novembro!$C$11</f>
        <v>28.6</v>
      </c>
      <c r="I41" s="91">
        <f>[36]Novembro!$C$12</f>
        <v>30.9</v>
      </c>
      <c r="J41" s="91">
        <f>[36]Novembro!$C$13</f>
        <v>33.4</v>
      </c>
      <c r="K41" s="91">
        <f>[36]Novembro!$C$14</f>
        <v>35.799999999999997</v>
      </c>
      <c r="L41" s="91">
        <f>[36]Novembro!$C$15</f>
        <v>37.1</v>
      </c>
      <c r="M41" s="91">
        <f>[36]Novembro!$C$16</f>
        <v>32.5</v>
      </c>
      <c r="N41" s="91">
        <f>[36]Novembro!$C$17</f>
        <v>28.8</v>
      </c>
      <c r="O41" s="91">
        <f>[36]Novembro!$C$18</f>
        <v>33.4</v>
      </c>
      <c r="P41" s="91">
        <f>[36]Novembro!$C$19</f>
        <v>35.299999999999997</v>
      </c>
      <c r="Q41" s="91">
        <f>[36]Novembro!$C$20</f>
        <v>35.1</v>
      </c>
      <c r="R41" s="91">
        <f>[36]Novembro!$C$21</f>
        <v>36.299999999999997</v>
      </c>
      <c r="S41" s="91">
        <f>[36]Novembro!$C$22</f>
        <v>35.4</v>
      </c>
      <c r="T41" s="91">
        <f>[36]Novembro!$C$23</f>
        <v>34.9</v>
      </c>
      <c r="U41" s="91">
        <f>[36]Novembro!$C$24</f>
        <v>35.200000000000003</v>
      </c>
      <c r="V41" s="91">
        <f>[36]Novembro!$C$25</f>
        <v>32.9</v>
      </c>
      <c r="W41" s="91">
        <f>[36]Novembro!$C$26</f>
        <v>32.299999999999997</v>
      </c>
      <c r="X41" s="91">
        <f>[36]Novembro!$C$27</f>
        <v>34.1</v>
      </c>
      <c r="Y41" s="91">
        <f>[36]Novembro!$C$28</f>
        <v>34.700000000000003</v>
      </c>
      <c r="Z41" s="91">
        <f>[36]Novembro!$C$29</f>
        <v>35.4</v>
      </c>
      <c r="AA41" s="91">
        <f>[36]Novembro!$C$30</f>
        <v>36.1</v>
      </c>
      <c r="AB41" s="91">
        <f>[36]Novembro!$C$31</f>
        <v>35.799999999999997</v>
      </c>
      <c r="AC41" s="91">
        <f>[36]Novembro!$C$32</f>
        <v>34.799999999999997</v>
      </c>
      <c r="AD41" s="91">
        <f>[36]Novembro!$C$33</f>
        <v>36</v>
      </c>
      <c r="AE41" s="91">
        <f>[36]Novembro!$C$34</f>
        <v>34.6</v>
      </c>
      <c r="AF41" s="89">
        <f t="shared" si="1"/>
        <v>37.1</v>
      </c>
      <c r="AG41" s="90">
        <f t="shared" si="2"/>
        <v>33.659999999999997</v>
      </c>
      <c r="AJ41" t="s">
        <v>33</v>
      </c>
    </row>
    <row r="42" spans="1:37" x14ac:dyDescent="0.2">
      <c r="A42" s="50" t="s">
        <v>16</v>
      </c>
      <c r="B42" s="91">
        <f>[37]Novembro!$C$5</f>
        <v>30.8</v>
      </c>
      <c r="C42" s="91">
        <f>[37]Novembro!$C$6</f>
        <v>30.5</v>
      </c>
      <c r="D42" s="91">
        <f>[37]Novembro!$C$7</f>
        <v>26</v>
      </c>
      <c r="E42" s="91">
        <f>[37]Novembro!$C$8</f>
        <v>32.700000000000003</v>
      </c>
      <c r="F42" s="91">
        <f>[37]Novembro!$C$9</f>
        <v>32.299999999999997</v>
      </c>
      <c r="G42" s="91">
        <f>[37]Novembro!$C$10</f>
        <v>29.6</v>
      </c>
      <c r="H42" s="91">
        <f>[37]Novembro!$C$11</f>
        <v>31.2</v>
      </c>
      <c r="I42" s="91">
        <f>[37]Novembro!$C$12</f>
        <v>31.3</v>
      </c>
      <c r="J42" s="91">
        <f>[37]Novembro!$C$13</f>
        <v>33.5</v>
      </c>
      <c r="K42" s="91">
        <f>[37]Novembro!$C$14</f>
        <v>34.299999999999997</v>
      </c>
      <c r="L42" s="91">
        <f>[37]Novembro!$C$15</f>
        <v>36.700000000000003</v>
      </c>
      <c r="M42" s="91">
        <f>[37]Novembro!$C$16</f>
        <v>33</v>
      </c>
      <c r="N42" s="91">
        <f>[37]Novembro!$C$17</f>
        <v>30.4</v>
      </c>
      <c r="O42" s="91">
        <f>[37]Novembro!$C$18</f>
        <v>33.1</v>
      </c>
      <c r="P42" s="91">
        <f>[37]Novembro!$C$19</f>
        <v>35.6</v>
      </c>
      <c r="Q42" s="91">
        <f>[37]Novembro!$C$20</f>
        <v>35.1</v>
      </c>
      <c r="R42" s="91">
        <f>[37]Novembro!$C$21</f>
        <v>36</v>
      </c>
      <c r="S42" s="91">
        <f>[37]Novembro!$C$22</f>
        <v>36.5</v>
      </c>
      <c r="T42" s="91">
        <f>[37]Novembro!$C$23</f>
        <v>36.4</v>
      </c>
      <c r="U42" s="91">
        <f>[37]Novembro!$C$24</f>
        <v>36.1</v>
      </c>
      <c r="V42" s="91">
        <f>[37]Novembro!$C$25</f>
        <v>33</v>
      </c>
      <c r="W42" s="91">
        <f>[37]Novembro!$C$26</f>
        <v>31.8</v>
      </c>
      <c r="X42" s="91">
        <f>[37]Novembro!$C$27</f>
        <v>34.5</v>
      </c>
      <c r="Y42" s="91">
        <f>[37]Novembro!$C$28</f>
        <v>34.299999999999997</v>
      </c>
      <c r="Z42" s="91">
        <f>[37]Novembro!$C$29</f>
        <v>34.200000000000003</v>
      </c>
      <c r="AA42" s="91">
        <f>[37]Novembro!$C$30</f>
        <v>35.6</v>
      </c>
      <c r="AB42" s="91">
        <f>[37]Novembro!$C$31</f>
        <v>36.6</v>
      </c>
      <c r="AC42" s="91">
        <f>[37]Novembro!$C$32</f>
        <v>36.1</v>
      </c>
      <c r="AD42" s="91">
        <f>[37]Novembro!$C$33</f>
        <v>36.9</v>
      </c>
      <c r="AE42" s="91">
        <f>[37]Novembro!$C$34</f>
        <v>34</v>
      </c>
      <c r="AF42" s="89">
        <f t="shared" si="1"/>
        <v>36.9</v>
      </c>
      <c r="AG42" s="90">
        <f t="shared" si="2"/>
        <v>33.603333333333332</v>
      </c>
      <c r="AK42" t="s">
        <v>33</v>
      </c>
    </row>
    <row r="43" spans="1:37" x14ac:dyDescent="0.2">
      <c r="A43" s="50" t="s">
        <v>139</v>
      </c>
      <c r="B43" s="91">
        <f>[38]Novembro!$C$5</f>
        <v>31.6</v>
      </c>
      <c r="C43" s="91">
        <f>[38]Novembro!$C$6</f>
        <v>28.1</v>
      </c>
      <c r="D43" s="91">
        <f>[38]Novembro!$C$7</f>
        <v>30.3</v>
      </c>
      <c r="E43" s="91">
        <f>[38]Novembro!$C$8</f>
        <v>31.1</v>
      </c>
      <c r="F43" s="91">
        <f>[38]Novembro!$C$9</f>
        <v>31.5</v>
      </c>
      <c r="G43" s="91">
        <f>[38]Novembro!$C$10</f>
        <v>32</v>
      </c>
      <c r="H43" s="91">
        <f>[38]Novembro!$C$11</f>
        <v>30.3</v>
      </c>
      <c r="I43" s="91">
        <f>[38]Novembro!$C$12</f>
        <v>30.2</v>
      </c>
      <c r="J43" s="91">
        <f>[38]Novembro!$C$13</f>
        <v>32.700000000000003</v>
      </c>
      <c r="K43" s="91">
        <f>[38]Novembro!$C$14</f>
        <v>32.799999999999997</v>
      </c>
      <c r="L43" s="91">
        <f>[38]Novembro!$C$15</f>
        <v>35.4</v>
      </c>
      <c r="M43" s="91">
        <f>[38]Novembro!$C$16</f>
        <v>34.5</v>
      </c>
      <c r="N43" s="91">
        <f>[38]Novembro!$C$17</f>
        <v>28.9</v>
      </c>
      <c r="O43" s="91">
        <f>[38]Novembro!$C$18</f>
        <v>32</v>
      </c>
      <c r="P43" s="91">
        <f>[38]Novembro!$C$19</f>
        <v>33.1</v>
      </c>
      <c r="Q43" s="91">
        <f>[38]Novembro!$C$20</f>
        <v>35</v>
      </c>
      <c r="R43" s="91">
        <f>[38]Novembro!$C$21</f>
        <v>33.1</v>
      </c>
      <c r="S43" s="91">
        <f>[38]Novembro!$C$22</f>
        <v>36</v>
      </c>
      <c r="T43" s="91">
        <f>[38]Novembro!$C$23</f>
        <v>36</v>
      </c>
      <c r="U43" s="91">
        <f>[38]Novembro!$C$24</f>
        <v>34.9</v>
      </c>
      <c r="V43" s="91">
        <f>[38]Novembro!$C$25</f>
        <v>33.6</v>
      </c>
      <c r="W43" s="91">
        <f>[38]Novembro!$C$26</f>
        <v>30.9</v>
      </c>
      <c r="X43" s="91">
        <f>[38]Novembro!$C$27</f>
        <v>32.9</v>
      </c>
      <c r="Y43" s="91">
        <f>[38]Novembro!$C$28</f>
        <v>33.299999999999997</v>
      </c>
      <c r="Z43" s="91">
        <f>[38]Novembro!$C$29</f>
        <v>34.1</v>
      </c>
      <c r="AA43" s="91">
        <f>[38]Novembro!$C$30</f>
        <v>36.700000000000003</v>
      </c>
      <c r="AB43" s="91">
        <f>[38]Novembro!$C$31</f>
        <v>36</v>
      </c>
      <c r="AC43" s="91">
        <f>[38]Novembro!$C$32</f>
        <v>34.5</v>
      </c>
      <c r="AD43" s="91">
        <f>[38]Novembro!$C$33</f>
        <v>34.200000000000003</v>
      </c>
      <c r="AE43" s="91">
        <f>[38]Novembro!$C$34</f>
        <v>32.799999999999997</v>
      </c>
      <c r="AF43" s="89">
        <f t="shared" si="1"/>
        <v>36.700000000000003</v>
      </c>
      <c r="AG43" s="90">
        <f t="shared" si="2"/>
        <v>32.950000000000003</v>
      </c>
      <c r="AJ43" t="s">
        <v>33</v>
      </c>
    </row>
    <row r="44" spans="1:37" x14ac:dyDescent="0.2">
      <c r="A44" s="50" t="s">
        <v>17</v>
      </c>
      <c r="B44" s="91">
        <f>[39]Novembro!$C$5</f>
        <v>31.5</v>
      </c>
      <c r="C44" s="91">
        <f>[39]Novembro!$C$6</f>
        <v>26</v>
      </c>
      <c r="D44" s="91">
        <f>[39]Novembro!$C$7</f>
        <v>27.4</v>
      </c>
      <c r="E44" s="91">
        <f>[39]Novembro!$C$8</f>
        <v>31.2</v>
      </c>
      <c r="F44" s="91">
        <f>[39]Novembro!$C$9</f>
        <v>28</v>
      </c>
      <c r="G44" s="91">
        <f>[39]Novembro!$C$10</f>
        <v>29.6</v>
      </c>
      <c r="H44" s="91">
        <f>[39]Novembro!$C$11</f>
        <v>27.5</v>
      </c>
      <c r="I44" s="91">
        <f>[39]Novembro!$C$12</f>
        <v>28.5</v>
      </c>
      <c r="J44" s="91">
        <f>[39]Novembro!$C$13</f>
        <v>31.5</v>
      </c>
      <c r="K44" s="91">
        <f>[39]Novembro!$C$14</f>
        <v>33.1</v>
      </c>
      <c r="L44" s="91">
        <f>[39]Novembro!$C$15</f>
        <v>32.799999999999997</v>
      </c>
      <c r="M44" s="91">
        <f>[39]Novembro!$C$16</f>
        <v>27.9</v>
      </c>
      <c r="N44" s="91">
        <f>[39]Novembro!$C$17</f>
        <v>26.4</v>
      </c>
      <c r="O44" s="91">
        <f>[39]Novembro!$C$18</f>
        <v>30.6</v>
      </c>
      <c r="P44" s="91">
        <f>[39]Novembro!$C$19</f>
        <v>32.700000000000003</v>
      </c>
      <c r="Q44" s="91">
        <f>[39]Novembro!$C$20</f>
        <v>30.7</v>
      </c>
      <c r="R44" s="91">
        <f>[39]Novembro!$C$21</f>
        <v>28.6</v>
      </c>
      <c r="S44" s="91">
        <f>[39]Novembro!$C$22</f>
        <v>29.9</v>
      </c>
      <c r="T44" s="91">
        <f>[39]Novembro!$C$23</f>
        <v>29.9</v>
      </c>
      <c r="U44" s="91">
        <f>[39]Novembro!$C$24</f>
        <v>31.3</v>
      </c>
      <c r="V44" s="91">
        <f>[39]Novembro!$C$25</f>
        <v>30.6</v>
      </c>
      <c r="W44" s="91">
        <f>[39]Novembro!$C$26</f>
        <v>32.5</v>
      </c>
      <c r="X44" s="91">
        <f>[39]Novembro!$C$27</f>
        <v>31.9</v>
      </c>
      <c r="Y44" s="91">
        <f>[39]Novembro!$C$28</f>
        <v>34.200000000000003</v>
      </c>
      <c r="Z44" s="91">
        <f>[39]Novembro!$C$29</f>
        <v>34.200000000000003</v>
      </c>
      <c r="AA44" s="91">
        <f>[39]Novembro!$C$30</f>
        <v>33</v>
      </c>
      <c r="AB44" s="91">
        <f>[39]Novembro!$C$31</f>
        <v>33.6</v>
      </c>
      <c r="AC44" s="91">
        <f>[39]Novembro!$C$32</f>
        <v>33.200000000000003</v>
      </c>
      <c r="AD44" s="91">
        <f>[39]Novembro!$C$33</f>
        <v>34.200000000000003</v>
      </c>
      <c r="AE44" s="91">
        <f>[39]Novembro!$C$34</f>
        <v>32.4</v>
      </c>
      <c r="AF44" s="89">
        <f t="shared" si="1"/>
        <v>34.200000000000003</v>
      </c>
      <c r="AG44" s="90">
        <f t="shared" si="2"/>
        <v>30.830000000000005</v>
      </c>
      <c r="AJ44" t="s">
        <v>33</v>
      </c>
    </row>
    <row r="45" spans="1:37" hidden="1" x14ac:dyDescent="0.2">
      <c r="A45" s="50" t="s">
        <v>144</v>
      </c>
      <c r="B45" s="91" t="str">
        <f>[40]Novembro!$C$5</f>
        <v>*</v>
      </c>
      <c r="C45" s="91" t="str">
        <f>[40]Novembro!$C$6</f>
        <v>*</v>
      </c>
      <c r="D45" s="91" t="str">
        <f>[40]Novembro!$C$7</f>
        <v>*</v>
      </c>
      <c r="E45" s="91" t="str">
        <f>[40]Novembro!$C$8</f>
        <v>*</v>
      </c>
      <c r="F45" s="91" t="str">
        <f>[40]Novembro!$C$9</f>
        <v>*</v>
      </c>
      <c r="G45" s="91" t="str">
        <f>[40]Novembro!$C$10</f>
        <v>*</v>
      </c>
      <c r="H45" s="91" t="str">
        <f>[40]Novembro!$C$11</f>
        <v>*</v>
      </c>
      <c r="I45" s="91" t="str">
        <f>[40]Novembro!$C$12</f>
        <v>*</v>
      </c>
      <c r="J45" s="91" t="str">
        <f>[40]Novembro!$C$13</f>
        <v>*</v>
      </c>
      <c r="K45" s="91" t="str">
        <f>[40]Novembro!$C$14</f>
        <v>*</v>
      </c>
      <c r="L45" s="91" t="str">
        <f>[40]Novembro!$C$15</f>
        <v>*</v>
      </c>
      <c r="M45" s="91" t="str">
        <f>[40]Novembro!$C$16</f>
        <v>*</v>
      </c>
      <c r="N45" s="91" t="str">
        <f>[40]Novembro!$C$17</f>
        <v>*</v>
      </c>
      <c r="O45" s="91" t="str">
        <f>[40]Novembro!$C$18</f>
        <v>*</v>
      </c>
      <c r="P45" s="91" t="str">
        <f>[40]Novembro!$C$19</f>
        <v>*</v>
      </c>
      <c r="Q45" s="91" t="str">
        <f>[40]Novembro!$C$20</f>
        <v>*</v>
      </c>
      <c r="R45" s="91" t="str">
        <f>[40]Novembro!$C$21</f>
        <v>*</v>
      </c>
      <c r="S45" s="91" t="str">
        <f>[40]Novembro!$C$22</f>
        <v>*</v>
      </c>
      <c r="T45" s="91" t="str">
        <f>[40]Novembro!$C$23</f>
        <v>*</v>
      </c>
      <c r="U45" s="91" t="str">
        <f>[40]Novembro!$C$24</f>
        <v>*</v>
      </c>
      <c r="V45" s="91" t="str">
        <f>[40]Novembro!$C$25</f>
        <v>*</v>
      </c>
      <c r="W45" s="91" t="str">
        <f>[40]Novembro!$C$26</f>
        <v>*</v>
      </c>
      <c r="X45" s="91" t="str">
        <f>[40]Novembro!$C$27</f>
        <v>*</v>
      </c>
      <c r="Y45" s="91" t="str">
        <f>[40]Novembro!$C$28</f>
        <v>*</v>
      </c>
      <c r="Z45" s="91" t="str">
        <f>[40]Novembro!$C$29</f>
        <v>*</v>
      </c>
      <c r="AA45" s="91" t="str">
        <f>[40]Novembro!$C$30</f>
        <v>*</v>
      </c>
      <c r="AB45" s="91" t="str">
        <f>[40]Novembro!$C$31</f>
        <v>*</v>
      </c>
      <c r="AC45" s="91" t="str">
        <f>[40]Novembro!$C$32</f>
        <v>*</v>
      </c>
      <c r="AD45" s="91" t="str">
        <f>[40]Novembro!$C$33</f>
        <v>*</v>
      </c>
      <c r="AE45" s="91" t="str">
        <f>[40]Novembro!$C$34</f>
        <v>*</v>
      </c>
      <c r="AF45" s="89" t="s">
        <v>203</v>
      </c>
      <c r="AG45" s="90" t="e">
        <f t="shared" si="2"/>
        <v>#DIV/0!</v>
      </c>
      <c r="AJ45" t="s">
        <v>33</v>
      </c>
    </row>
    <row r="46" spans="1:37" x14ac:dyDescent="0.2">
      <c r="A46" s="50" t="s">
        <v>18</v>
      </c>
      <c r="B46" s="91">
        <f>[41]Novembro!$C$5</f>
        <v>30</v>
      </c>
      <c r="C46" s="91">
        <f>[41]Novembro!$C$6</f>
        <v>29.3</v>
      </c>
      <c r="D46" s="91">
        <f>[41]Novembro!$C$7</f>
        <v>29.2</v>
      </c>
      <c r="E46" s="91">
        <f>[41]Novembro!$C$8</f>
        <v>30.8</v>
      </c>
      <c r="F46" s="91">
        <f>[41]Novembro!$C$9</f>
        <v>33.200000000000003</v>
      </c>
      <c r="G46" s="91">
        <f>[41]Novembro!$C$10</f>
        <v>30.4</v>
      </c>
      <c r="H46" s="91">
        <f>[41]Novembro!$C$11</f>
        <v>30.2</v>
      </c>
      <c r="I46" s="91">
        <f>[41]Novembro!$C$12</f>
        <v>31</v>
      </c>
      <c r="J46" s="91">
        <f>[41]Novembro!$C$13</f>
        <v>32.299999999999997</v>
      </c>
      <c r="K46" s="91">
        <f>[41]Novembro!$C$14</f>
        <v>34.1</v>
      </c>
      <c r="L46" s="91">
        <f>[41]Novembro!$C$15</f>
        <v>35.9</v>
      </c>
      <c r="M46" s="91">
        <f>[41]Novembro!$C$16</f>
        <v>28.7</v>
      </c>
      <c r="N46" s="91">
        <f>[41]Novembro!$C$17</f>
        <v>28.6</v>
      </c>
      <c r="O46" s="91">
        <f>[41]Novembro!$C$18</f>
        <v>32.299999999999997</v>
      </c>
      <c r="P46" s="91">
        <f>[41]Novembro!$C$19</f>
        <v>34.299999999999997</v>
      </c>
      <c r="Q46" s="91">
        <f>[41]Novembro!$C$20</f>
        <v>35.700000000000003</v>
      </c>
      <c r="R46" s="91">
        <f>[41]Novembro!$C$21</f>
        <v>37.1</v>
      </c>
      <c r="S46" s="91">
        <f>[41]Novembro!$C$22</f>
        <v>37.200000000000003</v>
      </c>
      <c r="T46" s="91">
        <f>[41]Novembro!$C$23</f>
        <v>36.799999999999997</v>
      </c>
      <c r="U46" s="91">
        <f>[41]Novembro!$C$24</f>
        <v>36</v>
      </c>
      <c r="V46" s="91">
        <f>[41]Novembro!$C$25</f>
        <v>33.1</v>
      </c>
      <c r="W46" s="91">
        <f>[41]Novembro!$C$26</f>
        <v>30.3</v>
      </c>
      <c r="X46" s="91">
        <f>[41]Novembro!$C$27</f>
        <v>34.799999999999997</v>
      </c>
      <c r="Y46" s="91">
        <f>[41]Novembro!$C$28</f>
        <v>34.4</v>
      </c>
      <c r="Z46" s="91">
        <f>[41]Novembro!$C$29</f>
        <v>33.200000000000003</v>
      </c>
      <c r="AA46" s="91">
        <f>[41]Novembro!$C$30</f>
        <v>37.700000000000003</v>
      </c>
      <c r="AB46" s="91">
        <f>[41]Novembro!$C$31</f>
        <v>37.4</v>
      </c>
      <c r="AC46" s="91">
        <f>[41]Novembro!$C$32</f>
        <v>36.4</v>
      </c>
      <c r="AD46" s="91">
        <f>[41]Novembro!$C$33</f>
        <v>34.299999999999997</v>
      </c>
      <c r="AE46" s="91">
        <f>[41]Novembro!$C$34</f>
        <v>28.8</v>
      </c>
      <c r="AF46" s="89">
        <f>MAX(B46:AE46)</f>
        <v>37.700000000000003</v>
      </c>
      <c r="AG46" s="90">
        <f t="shared" si="2"/>
        <v>33.11666666666666</v>
      </c>
      <c r="AH46" s="11" t="s">
        <v>33</v>
      </c>
      <c r="AJ46" t="s">
        <v>33</v>
      </c>
      <c r="AK46" t="s">
        <v>33</v>
      </c>
    </row>
    <row r="47" spans="1:37" x14ac:dyDescent="0.2">
      <c r="A47" s="50" t="s">
        <v>21</v>
      </c>
      <c r="B47" s="91">
        <f>[42]Novembro!$C$5</f>
        <v>30.4</v>
      </c>
      <c r="C47" s="91">
        <f>[42]Novembro!$C$6</f>
        <v>29.1</v>
      </c>
      <c r="D47" s="91">
        <f>[42]Novembro!$C$7</f>
        <v>26</v>
      </c>
      <c r="E47" s="91">
        <f>[42]Novembro!$C$8</f>
        <v>31.7</v>
      </c>
      <c r="F47" s="91">
        <f>[42]Novembro!$C$9</f>
        <v>32.700000000000003</v>
      </c>
      <c r="G47" s="91">
        <f>[42]Novembro!$C$10</f>
        <v>31.4</v>
      </c>
      <c r="H47" s="91">
        <f>[42]Novembro!$C$11</f>
        <v>30.7</v>
      </c>
      <c r="I47" s="91">
        <f>[42]Novembro!$C$12</f>
        <v>30.2</v>
      </c>
      <c r="J47" s="91">
        <f>[42]Novembro!$C$13</f>
        <v>32.5</v>
      </c>
      <c r="K47" s="91">
        <f>[42]Novembro!$C$14</f>
        <v>34.6</v>
      </c>
      <c r="L47" s="91">
        <f>[42]Novembro!$C$15</f>
        <v>36.1</v>
      </c>
      <c r="M47" s="91">
        <f>[42]Novembro!$C$16</f>
        <v>30.5</v>
      </c>
      <c r="N47" s="91">
        <f>[42]Novembro!$C$17</f>
        <v>28.8</v>
      </c>
      <c r="O47" s="91">
        <f>[42]Novembro!$C$18</f>
        <v>32.6</v>
      </c>
      <c r="P47" s="91">
        <f>[42]Novembro!$C$19</f>
        <v>35.5</v>
      </c>
      <c r="Q47" s="91">
        <f>[42]Novembro!$C$20</f>
        <v>34.4</v>
      </c>
      <c r="R47" s="91">
        <f>[42]Novembro!$C$21</f>
        <v>35.5</v>
      </c>
      <c r="S47" s="91">
        <f>[42]Novembro!$C$22</f>
        <v>34.5</v>
      </c>
      <c r="T47" s="91">
        <f>[42]Novembro!$C$23</f>
        <v>34.5</v>
      </c>
      <c r="U47" s="91">
        <f>[42]Novembro!$C$24</f>
        <v>34.6</v>
      </c>
      <c r="V47" s="91">
        <f>[42]Novembro!$C$25</f>
        <v>31.4</v>
      </c>
      <c r="W47" s="91">
        <f>[42]Novembro!$C$26</f>
        <v>33.5</v>
      </c>
      <c r="X47" s="91">
        <f>[42]Novembro!$C$27</f>
        <v>34.9</v>
      </c>
      <c r="Y47" s="91">
        <f>[42]Novembro!$C$28</f>
        <v>35.1</v>
      </c>
      <c r="Z47" s="91">
        <f>[42]Novembro!$C$29</f>
        <v>35.4</v>
      </c>
      <c r="AA47" s="91">
        <f>[42]Novembro!$C$30</f>
        <v>35.9</v>
      </c>
      <c r="AB47" s="91">
        <f>[42]Novembro!$C$31</f>
        <v>35.200000000000003</v>
      </c>
      <c r="AC47" s="91">
        <f>[42]Novembro!$C$32</f>
        <v>34.9</v>
      </c>
      <c r="AD47" s="91">
        <f>[42]Novembro!$C$33</f>
        <v>36.4</v>
      </c>
      <c r="AE47" s="91">
        <f>[42]Novembro!$C$34</f>
        <v>31.1</v>
      </c>
      <c r="AF47" s="89">
        <f>MAX(B47:AE47)</f>
        <v>36.4</v>
      </c>
      <c r="AG47" s="90">
        <f t="shared" si="2"/>
        <v>33.003333333333337</v>
      </c>
      <c r="AI47" t="s">
        <v>33</v>
      </c>
      <c r="AJ47" t="s">
        <v>33</v>
      </c>
    </row>
    <row r="48" spans="1:37" x14ac:dyDescent="0.2">
      <c r="A48" s="50" t="s">
        <v>32</v>
      </c>
      <c r="B48" s="91">
        <f>[43]Novembro!$C$5</f>
        <v>33.1</v>
      </c>
      <c r="C48" s="91">
        <f>[43]Novembro!$C$6</f>
        <v>27.9</v>
      </c>
      <c r="D48" s="91">
        <f>[43]Novembro!$C$7</f>
        <v>32.6</v>
      </c>
      <c r="E48" s="91">
        <f>[43]Novembro!$C$8</f>
        <v>35</v>
      </c>
      <c r="F48" s="91">
        <f>[43]Novembro!$C$9</f>
        <v>32.299999999999997</v>
      </c>
      <c r="G48" s="91">
        <f>[43]Novembro!$C$10</f>
        <v>29.6</v>
      </c>
      <c r="H48" s="91">
        <f>[43]Novembro!$C$11</f>
        <v>29.8</v>
      </c>
      <c r="I48" s="91">
        <f>[43]Novembro!$C$12</f>
        <v>28.4</v>
      </c>
      <c r="J48" s="91">
        <f>[43]Novembro!$C$13</f>
        <v>33</v>
      </c>
      <c r="K48" s="91">
        <f>[43]Novembro!$C$14</f>
        <v>35.799999999999997</v>
      </c>
      <c r="L48" s="91">
        <f>[43]Novembro!$C$15</f>
        <v>34.5</v>
      </c>
      <c r="M48" s="91">
        <f>[43]Novembro!$C$16</f>
        <v>31.7</v>
      </c>
      <c r="N48" s="91">
        <f>[43]Novembro!$C$17</f>
        <v>30.2</v>
      </c>
      <c r="O48" s="91">
        <f>[43]Novembro!$C$18</f>
        <v>33.5</v>
      </c>
      <c r="P48" s="91">
        <f>[43]Novembro!$C$19</f>
        <v>32.6</v>
      </c>
      <c r="Q48" s="91">
        <f>[43]Novembro!$C$20</f>
        <v>30.5</v>
      </c>
      <c r="R48" s="91">
        <f>[43]Novembro!$C$21</f>
        <v>32.1</v>
      </c>
      <c r="S48" s="91">
        <f>[43]Novembro!$C$22</f>
        <v>30.7</v>
      </c>
      <c r="T48" s="91">
        <f>[43]Novembro!$C$23</f>
        <v>32.200000000000003</v>
      </c>
      <c r="U48" s="91">
        <f>[43]Novembro!$C$24</f>
        <v>27.3</v>
      </c>
      <c r="V48" s="91">
        <f>[43]Novembro!$C$25</f>
        <v>33</v>
      </c>
      <c r="W48" s="91">
        <f>[43]Novembro!$C$26</f>
        <v>30.2</v>
      </c>
      <c r="X48" s="91">
        <f>[43]Novembro!$C$27</f>
        <v>31.2</v>
      </c>
      <c r="Y48" s="91">
        <f>[43]Novembro!$C$28</f>
        <v>34.1</v>
      </c>
      <c r="Z48" s="91">
        <f>[43]Novembro!$C$29</f>
        <v>35.1</v>
      </c>
      <c r="AA48" s="91">
        <f>[43]Novembro!$C$30</f>
        <v>33.299999999999997</v>
      </c>
      <c r="AB48" s="91">
        <f>[43]Novembro!$C$31</f>
        <v>33.799999999999997</v>
      </c>
      <c r="AC48" s="91">
        <f>[43]Novembro!$C$32</f>
        <v>33.799999999999997</v>
      </c>
      <c r="AD48" s="91">
        <f>[43]Novembro!$C$33</f>
        <v>34.299999999999997</v>
      </c>
      <c r="AE48" s="91">
        <f>[43]Novembro!$C$34</f>
        <v>28.3</v>
      </c>
      <c r="AF48" s="89">
        <f>MAX(B48:AE48)</f>
        <v>35.799999999999997</v>
      </c>
      <c r="AG48" s="90">
        <f t="shared" si="2"/>
        <v>31.996666666666666</v>
      </c>
      <c r="AH48" s="11" t="s">
        <v>33</v>
      </c>
      <c r="AI48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1">
        <f>[44]Novembro!$C$5</f>
        <v>33.9</v>
      </c>
      <c r="C49" s="91">
        <f>[44]Novembro!$C$6</f>
        <v>31.5</v>
      </c>
      <c r="D49" s="91">
        <f>[44]Novembro!$C$7</f>
        <v>26.7</v>
      </c>
      <c r="E49" s="91">
        <f>[44]Novembro!$C$8</f>
        <v>32.700000000000003</v>
      </c>
      <c r="F49" s="91">
        <f>[44]Novembro!$C$9</f>
        <v>33.6</v>
      </c>
      <c r="G49" s="91">
        <f>[44]Novembro!$C$10</f>
        <v>32.9</v>
      </c>
      <c r="H49" s="91">
        <f>[44]Novembro!$C$11</f>
        <v>27.1</v>
      </c>
      <c r="I49" s="91">
        <f>[44]Novembro!$C$12</f>
        <v>29.8</v>
      </c>
      <c r="J49" s="91">
        <f>[44]Novembro!$C$13</f>
        <v>34.4</v>
      </c>
      <c r="K49" s="91">
        <f>[44]Novembro!$C$14</f>
        <v>34.5</v>
      </c>
      <c r="L49" s="91">
        <f>[44]Novembro!$C$15</f>
        <v>37.799999999999997</v>
      </c>
      <c r="M49" s="91">
        <f>[44]Novembro!$C$16</f>
        <v>36</v>
      </c>
      <c r="N49" s="91">
        <f>[44]Novembro!$C$17</f>
        <v>31</v>
      </c>
      <c r="O49" s="91">
        <f>[44]Novembro!$C$18</f>
        <v>34.799999999999997</v>
      </c>
      <c r="P49" s="91">
        <f>[44]Novembro!$C$19</f>
        <v>35.299999999999997</v>
      </c>
      <c r="Q49" s="91">
        <f>[44]Novembro!$C$20</f>
        <v>34.1</v>
      </c>
      <c r="R49" s="91">
        <f>[44]Novembro!$C$21</f>
        <v>33.9</v>
      </c>
      <c r="S49" s="91">
        <f>[44]Novembro!$C$22</f>
        <v>37</v>
      </c>
      <c r="T49" s="91">
        <f>[44]Novembro!$C$23</f>
        <v>37.5</v>
      </c>
      <c r="U49" s="91">
        <f>[44]Novembro!$C$24</f>
        <v>33.799999999999997</v>
      </c>
      <c r="V49" s="91">
        <f>[44]Novembro!$C$25</f>
        <v>33.299999999999997</v>
      </c>
      <c r="W49" s="91">
        <f>[44]Novembro!$C$26</f>
        <v>31.1</v>
      </c>
      <c r="X49" s="91">
        <f>[44]Novembro!$C$27</f>
        <v>34.700000000000003</v>
      </c>
      <c r="Y49" s="91">
        <f>[44]Novembro!$C$28</f>
        <v>35.6</v>
      </c>
      <c r="Z49" s="91">
        <f>[44]Novembro!$C$29</f>
        <v>36.299999999999997</v>
      </c>
      <c r="AA49" s="91">
        <f>[44]Novembro!$C$30</f>
        <v>37.4</v>
      </c>
      <c r="AB49" s="91">
        <f>[44]Novembro!$C$31</f>
        <v>37.5</v>
      </c>
      <c r="AC49" s="91">
        <f>[44]Novembro!$C$32</f>
        <v>36.700000000000003</v>
      </c>
      <c r="AD49" s="91">
        <f>[44]Novembro!$C$33</f>
        <v>26.7</v>
      </c>
      <c r="AE49" s="91">
        <f>[44]Novembro!$C$34</f>
        <v>34.700000000000003</v>
      </c>
      <c r="AF49" s="89">
        <f>MAX(B49:AE49)</f>
        <v>37.799999999999997</v>
      </c>
      <c r="AG49" s="90">
        <f t="shared" si="2"/>
        <v>33.743333333333332</v>
      </c>
      <c r="AJ49" t="s">
        <v>33</v>
      </c>
    </row>
    <row r="50" spans="1:37" s="5" customFormat="1" ht="17.100000000000001" customHeight="1" x14ac:dyDescent="0.2">
      <c r="A50" s="51" t="s">
        <v>22</v>
      </c>
      <c r="B50" s="92">
        <f t="shared" ref="B50:AF50" si="3">MAX(B5:B49)</f>
        <v>35.9</v>
      </c>
      <c r="C50" s="92">
        <f t="shared" si="3"/>
        <v>34.200000000000003</v>
      </c>
      <c r="D50" s="92">
        <f t="shared" si="3"/>
        <v>33.299999999999997</v>
      </c>
      <c r="E50" s="92">
        <f t="shared" si="3"/>
        <v>36.299999999999997</v>
      </c>
      <c r="F50" s="92">
        <f t="shared" si="3"/>
        <v>36.200000000000003</v>
      </c>
      <c r="G50" s="92">
        <f t="shared" si="3"/>
        <v>34.4</v>
      </c>
      <c r="H50" s="92">
        <f t="shared" si="3"/>
        <v>34.1</v>
      </c>
      <c r="I50" s="92">
        <f t="shared" si="3"/>
        <v>33.700000000000003</v>
      </c>
      <c r="J50" s="92">
        <f t="shared" si="3"/>
        <v>35.5</v>
      </c>
      <c r="K50" s="92">
        <f t="shared" si="3"/>
        <v>37.200000000000003</v>
      </c>
      <c r="L50" s="92">
        <f t="shared" si="3"/>
        <v>38.6</v>
      </c>
      <c r="M50" s="92">
        <f t="shared" si="3"/>
        <v>36</v>
      </c>
      <c r="N50" s="92">
        <f t="shared" si="3"/>
        <v>31.5</v>
      </c>
      <c r="O50" s="92">
        <f t="shared" si="3"/>
        <v>35.200000000000003</v>
      </c>
      <c r="P50" s="92">
        <f t="shared" si="3"/>
        <v>38</v>
      </c>
      <c r="Q50" s="92">
        <f t="shared" si="3"/>
        <v>38.9</v>
      </c>
      <c r="R50" s="92">
        <f t="shared" si="3"/>
        <v>38.6</v>
      </c>
      <c r="S50" s="92">
        <f t="shared" si="3"/>
        <v>39</v>
      </c>
      <c r="T50" s="92">
        <f t="shared" si="3"/>
        <v>38.299999999999997</v>
      </c>
      <c r="U50" s="92">
        <f t="shared" si="3"/>
        <v>39</v>
      </c>
      <c r="V50" s="92">
        <f t="shared" si="3"/>
        <v>37.299999999999997</v>
      </c>
      <c r="W50" s="92">
        <f t="shared" si="3"/>
        <v>35.4</v>
      </c>
      <c r="X50" s="92">
        <f t="shared" si="3"/>
        <v>36.799999999999997</v>
      </c>
      <c r="Y50" s="92">
        <f t="shared" si="3"/>
        <v>38.200000000000003</v>
      </c>
      <c r="Z50" s="92">
        <f t="shared" si="3"/>
        <v>38.700000000000003</v>
      </c>
      <c r="AA50" s="92">
        <f t="shared" si="3"/>
        <v>39.1</v>
      </c>
      <c r="AB50" s="92">
        <f t="shared" si="3"/>
        <v>38.299999999999997</v>
      </c>
      <c r="AC50" s="92">
        <f t="shared" si="3"/>
        <v>39.4</v>
      </c>
      <c r="AD50" s="92">
        <f t="shared" si="3"/>
        <v>39.6</v>
      </c>
      <c r="AE50" s="92">
        <f t="shared" si="3"/>
        <v>38.4</v>
      </c>
      <c r="AF50" s="81">
        <f t="shared" si="3"/>
        <v>39.6</v>
      </c>
      <c r="AG50" s="90">
        <f t="shared" si="2"/>
        <v>36.836666666666666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48"/>
      <c r="AF51" s="46"/>
      <c r="AG51" s="47"/>
      <c r="AI51" t="s">
        <v>33</v>
      </c>
      <c r="AJ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46"/>
      <c r="AG52" s="45"/>
      <c r="AK52" t="s">
        <v>33</v>
      </c>
    </row>
    <row r="53" spans="1:37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46"/>
      <c r="AG54" s="72"/>
    </row>
    <row r="55" spans="1:37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46"/>
      <c r="AG55" s="47"/>
    </row>
    <row r="56" spans="1:37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G58" s="1"/>
    </row>
    <row r="59" spans="1:37" x14ac:dyDescent="0.2">
      <c r="Z59" s="2" t="s">
        <v>33</v>
      </c>
      <c r="AG59" s="1"/>
    </row>
    <row r="62" spans="1:37" x14ac:dyDescent="0.2">
      <c r="X62" s="2" t="s">
        <v>33</v>
      </c>
      <c r="Z62" s="2" t="s">
        <v>33</v>
      </c>
    </row>
    <row r="63" spans="1:37" x14ac:dyDescent="0.2">
      <c r="L63" s="2" t="s">
        <v>33</v>
      </c>
      <c r="S63" s="2" t="s">
        <v>33</v>
      </c>
    </row>
    <row r="64" spans="1:37" x14ac:dyDescent="0.2">
      <c r="V64" s="2" t="s">
        <v>33</v>
      </c>
      <c r="AH64" t="s">
        <v>33</v>
      </c>
    </row>
    <row r="66" spans="19:32" x14ac:dyDescent="0.2">
      <c r="S66" s="2" t="s">
        <v>33</v>
      </c>
    </row>
    <row r="67" spans="19:32" x14ac:dyDescent="0.2">
      <c r="U67" s="2" t="s">
        <v>33</v>
      </c>
      <c r="AF67" s="7" t="s">
        <v>33</v>
      </c>
    </row>
  </sheetData>
  <mergeCells count="35">
    <mergeCell ref="V3:V4"/>
    <mergeCell ref="AE3:AE4"/>
    <mergeCell ref="AA3:AA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S3:S4"/>
    <mergeCell ref="L3:L4"/>
    <mergeCell ref="I3:I4"/>
    <mergeCell ref="O3:O4"/>
    <mergeCell ref="A1:AG1"/>
    <mergeCell ref="B2:AG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25" t="s">
        <v>213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7"/>
    </row>
    <row r="2" spans="1:35" s="4" customFormat="1" ht="20.100000000000001" customHeight="1" x14ac:dyDescent="0.2">
      <c r="A2" s="128" t="s">
        <v>20</v>
      </c>
      <c r="B2" s="132" t="str">
        <f>SUBSTITUTE("Novembro / 2024","nov/24","Novembro / 2024")</f>
        <v>Novembro / 2024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5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26</v>
      </c>
      <c r="AG3" s="79" t="s">
        <v>24</v>
      </c>
    </row>
    <row r="4" spans="1:35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88">
        <f>[1]Novembro!$D$5</f>
        <v>22.6</v>
      </c>
      <c r="C5" s="88">
        <f>[1]Novembro!$D$6</f>
        <v>21.8</v>
      </c>
      <c r="D5" s="88">
        <f>[1]Novembro!$D$7</f>
        <v>20.3</v>
      </c>
      <c r="E5" s="88">
        <f>[1]Novembro!$D$8</f>
        <v>21.4</v>
      </c>
      <c r="F5" s="88">
        <f>[1]Novembro!$D$9</f>
        <v>21.8</v>
      </c>
      <c r="G5" s="88">
        <f>[1]Novembro!$D$10</f>
        <v>22.4</v>
      </c>
      <c r="H5" s="88">
        <f>[1]Novembro!$D$11</f>
        <v>22.5</v>
      </c>
      <c r="I5" s="88">
        <f>[1]Novembro!$D$12</f>
        <v>21.5</v>
      </c>
      <c r="J5" s="88">
        <f>[1]Novembro!$D$13</f>
        <v>20.7</v>
      </c>
      <c r="K5" s="88">
        <f>[1]Novembro!$D$14</f>
        <v>21.3</v>
      </c>
      <c r="L5" s="88">
        <f>[1]Novembro!$D$15</f>
        <v>21.4</v>
      </c>
      <c r="M5" s="88">
        <f>[1]Novembro!$D$16</f>
        <v>23.1</v>
      </c>
      <c r="N5" s="88">
        <f>[1]Novembro!$D$17</f>
        <v>17.5</v>
      </c>
      <c r="O5" s="88">
        <f>[1]Novembro!$D$18</f>
        <v>17.899999999999999</v>
      </c>
      <c r="P5" s="88">
        <f>[1]Novembro!$D$19</f>
        <v>21.1</v>
      </c>
      <c r="Q5" s="88">
        <f>[1]Novembro!$D$20</f>
        <v>22.9</v>
      </c>
      <c r="R5" s="88">
        <f>[1]Novembro!$D$21</f>
        <v>24.4</v>
      </c>
      <c r="S5" s="88">
        <f>[1]Novembro!$D$22</f>
        <v>22.5</v>
      </c>
      <c r="T5" s="88">
        <f>[1]Novembro!$D$23</f>
        <v>22.3</v>
      </c>
      <c r="U5" s="88">
        <f>[1]Novembro!$D$24</f>
        <v>24.4</v>
      </c>
      <c r="V5" s="88">
        <f>[1]Novembro!$D$25</f>
        <v>23</v>
      </c>
      <c r="W5" s="88">
        <f>[1]Novembro!$D$26</f>
        <v>23.3</v>
      </c>
      <c r="X5" s="88">
        <f>[1]Novembro!$D$27</f>
        <v>22.8</v>
      </c>
      <c r="Y5" s="88">
        <f>[1]Novembro!$D$28</f>
        <v>21.1</v>
      </c>
      <c r="Z5" s="88">
        <f>[1]Novembro!$D$29</f>
        <v>20.3</v>
      </c>
      <c r="AA5" s="88">
        <f>[1]Novembro!$D$30</f>
        <v>22</v>
      </c>
      <c r="AB5" s="88">
        <f>[1]Novembro!$D$31</f>
        <v>24.5</v>
      </c>
      <c r="AC5" s="88">
        <f>[1]Novembro!$D$32</f>
        <v>23.9</v>
      </c>
      <c r="AD5" s="88">
        <f>[1]Novembro!$D$33</f>
        <v>23.8</v>
      </c>
      <c r="AE5" s="88">
        <f>[1]Novembro!$D$34</f>
        <v>21.5</v>
      </c>
      <c r="AF5" s="81">
        <f t="shared" ref="AF5:AF11" si="1">MIN(B5:AE5)</f>
        <v>17.5</v>
      </c>
      <c r="AG5" s="90">
        <f t="shared" ref="AG5:AG25" si="2">AVERAGE(B5:AE5)</f>
        <v>21.999999999999996</v>
      </c>
    </row>
    <row r="6" spans="1:35" x14ac:dyDescent="0.2">
      <c r="A6" s="50" t="s">
        <v>0</v>
      </c>
      <c r="B6" s="91">
        <f>[2]Novembro!$D$5</f>
        <v>20.7</v>
      </c>
      <c r="C6" s="91">
        <f>[2]Novembro!$D$6</f>
        <v>20.9</v>
      </c>
      <c r="D6" s="91">
        <f>[2]Novembro!$D$7</f>
        <v>20.399999999999999</v>
      </c>
      <c r="E6" s="91">
        <f>[2]Novembro!$D$8</f>
        <v>19.399999999999999</v>
      </c>
      <c r="F6" s="91">
        <f>[2]Novembro!$D$9</f>
        <v>21.5</v>
      </c>
      <c r="G6" s="91">
        <f>[2]Novembro!$D$10</f>
        <v>21.2</v>
      </c>
      <c r="H6" s="91">
        <f>[2]Novembro!$D$11</f>
        <v>21.1</v>
      </c>
      <c r="I6" s="91">
        <f>[2]Novembro!$D$12</f>
        <v>19.399999999999999</v>
      </c>
      <c r="J6" s="91">
        <f>[2]Novembro!$D$13</f>
        <v>16.899999999999999</v>
      </c>
      <c r="K6" s="91">
        <f>[2]Novembro!$D$14</f>
        <v>16.3</v>
      </c>
      <c r="L6" s="91">
        <f>[2]Novembro!$D$15</f>
        <v>19.7</v>
      </c>
      <c r="M6" s="91">
        <f>[2]Novembro!$D$16</f>
        <v>14.8</v>
      </c>
      <c r="N6" s="91">
        <f>[2]Novembro!$D$17</f>
        <v>9.9</v>
      </c>
      <c r="O6" s="91">
        <f>[2]Novembro!$D$18</f>
        <v>11.1</v>
      </c>
      <c r="P6" s="91">
        <f>[2]Novembro!$D$19</f>
        <v>14.2</v>
      </c>
      <c r="Q6" s="91">
        <f>[2]Novembro!$D$20</f>
        <v>20.7</v>
      </c>
      <c r="R6" s="91">
        <f>[2]Novembro!$D$21</f>
        <v>21.1</v>
      </c>
      <c r="S6" s="91">
        <f>[2]Novembro!$D$22</f>
        <v>22</v>
      </c>
      <c r="T6" s="91">
        <f>[2]Novembro!$D$23</f>
        <v>20.8</v>
      </c>
      <c r="U6" s="91">
        <f>[2]Novembro!$D$24</f>
        <v>20.7</v>
      </c>
      <c r="V6" s="91">
        <f>[2]Novembro!$D$25</f>
        <v>21.8</v>
      </c>
      <c r="W6" s="91">
        <f>[2]Novembro!$D$26</f>
        <v>22.6</v>
      </c>
      <c r="X6" s="91">
        <f>[2]Novembro!$D$27</f>
        <v>20.6</v>
      </c>
      <c r="Y6" s="91">
        <f>[2]Novembro!$D$28</f>
        <v>20.5</v>
      </c>
      <c r="Z6" s="91">
        <f>[2]Novembro!$D$29</f>
        <v>18.3</v>
      </c>
      <c r="AA6" s="91">
        <f>[2]Novembro!$D$30</f>
        <v>18.5</v>
      </c>
      <c r="AB6" s="91">
        <f>[2]Novembro!$D$31</f>
        <v>23.2</v>
      </c>
      <c r="AC6" s="91">
        <f>[2]Novembro!$D$32</f>
        <v>22.6</v>
      </c>
      <c r="AD6" s="91">
        <f>[2]Novembro!$D$33</f>
        <v>21.1</v>
      </c>
      <c r="AE6" s="91">
        <f>[2]Novembro!$D$34</f>
        <v>21.7</v>
      </c>
      <c r="AF6" s="81">
        <f t="shared" si="1"/>
        <v>9.9</v>
      </c>
      <c r="AG6" s="90">
        <f t="shared" si="2"/>
        <v>19.456666666666671</v>
      </c>
    </row>
    <row r="7" spans="1:35" x14ac:dyDescent="0.2">
      <c r="A7" s="50" t="s">
        <v>86</v>
      </c>
      <c r="B7" s="91">
        <f>[3]Novembro!$D$5</f>
        <v>22.4</v>
      </c>
      <c r="C7" s="91">
        <f>[3]Novembro!$D$6</f>
        <v>21.7</v>
      </c>
      <c r="D7" s="91">
        <f>[3]Novembro!$D$7</f>
        <v>19.8</v>
      </c>
      <c r="E7" s="91">
        <f>[3]Novembro!$D$8</f>
        <v>22.5</v>
      </c>
      <c r="F7" s="91">
        <f>[3]Novembro!$D$9</f>
        <v>23.1</v>
      </c>
      <c r="G7" s="91">
        <f>[3]Novembro!$D$10</f>
        <v>22.6</v>
      </c>
      <c r="H7" s="91">
        <f>[3]Novembro!$D$11</f>
        <v>22.3</v>
      </c>
      <c r="I7" s="91">
        <f>[3]Novembro!$D$12</f>
        <v>21.5</v>
      </c>
      <c r="J7" s="91">
        <f>[3]Novembro!$D$13</f>
        <v>20.9</v>
      </c>
      <c r="K7" s="91">
        <f>[3]Novembro!$D$14</f>
        <v>21.9</v>
      </c>
      <c r="L7" s="91">
        <f>[3]Novembro!$D$15</f>
        <v>22.7</v>
      </c>
      <c r="M7" s="91">
        <f>[3]Novembro!$D$16</f>
        <v>18.399999999999999</v>
      </c>
      <c r="N7" s="91">
        <f>[3]Novembro!$D$17</f>
        <v>16.3</v>
      </c>
      <c r="O7" s="91">
        <f>[3]Novembro!$D$18</f>
        <v>17.2</v>
      </c>
      <c r="P7" s="91">
        <f>[3]Novembro!$D$19</f>
        <v>21.6</v>
      </c>
      <c r="Q7" s="91">
        <f>[3]Novembro!$D$20</f>
        <v>22.8</v>
      </c>
      <c r="R7" s="91">
        <f>[3]Novembro!$D$21</f>
        <v>23</v>
      </c>
      <c r="S7" s="91">
        <f>[3]Novembro!$D$22</f>
        <v>23.2</v>
      </c>
      <c r="T7" s="91">
        <f>[3]Novembro!$D$23</f>
        <v>22.2</v>
      </c>
      <c r="U7" s="91">
        <f>[3]Novembro!$D$24</f>
        <v>22.4</v>
      </c>
      <c r="V7" s="91">
        <f>[3]Novembro!$D$25</f>
        <v>23.6</v>
      </c>
      <c r="W7" s="91">
        <f>[3]Novembro!$D$26</f>
        <v>22.4</v>
      </c>
      <c r="X7" s="91">
        <f>[3]Novembro!$D$27</f>
        <v>22.9</v>
      </c>
      <c r="Y7" s="91">
        <f>[3]Novembro!$D$28</f>
        <v>21.1</v>
      </c>
      <c r="Z7" s="91">
        <f>[3]Novembro!$D$29</f>
        <v>21</v>
      </c>
      <c r="AA7" s="91">
        <f>[3]Novembro!$D$30</f>
        <v>23.2</v>
      </c>
      <c r="AB7" s="91">
        <f>[3]Novembro!$D$31</f>
        <v>24.4</v>
      </c>
      <c r="AC7" s="91">
        <f>[3]Novembro!$D$32</f>
        <v>24.1</v>
      </c>
      <c r="AD7" s="91">
        <f>[3]Novembro!$D$33</f>
        <v>22.3</v>
      </c>
      <c r="AE7" s="91">
        <f>[3]Novembro!$D$34</f>
        <v>22.1</v>
      </c>
      <c r="AF7" s="81">
        <f t="shared" si="1"/>
        <v>16.3</v>
      </c>
      <c r="AG7" s="90">
        <f t="shared" si="2"/>
        <v>21.853333333333335</v>
      </c>
    </row>
    <row r="8" spans="1:35" x14ac:dyDescent="0.2">
      <c r="A8" s="50" t="s">
        <v>1</v>
      </c>
      <c r="B8" s="91">
        <f>[4]Novembro!$D$5</f>
        <v>22.9</v>
      </c>
      <c r="C8" s="91">
        <f>[4]Novembro!$D$6</f>
        <v>22.6</v>
      </c>
      <c r="D8" s="91">
        <f>[4]Novembro!$D$7</f>
        <v>22.5</v>
      </c>
      <c r="E8" s="91">
        <f>[4]Novembro!$D$8</f>
        <v>21.9</v>
      </c>
      <c r="F8" s="91">
        <f>[4]Novembro!$D$9</f>
        <v>23.9</v>
      </c>
      <c r="G8" s="91">
        <f>[4]Novembro!$D$10</f>
        <v>23.4</v>
      </c>
      <c r="H8" s="91">
        <f>[4]Novembro!$D$11</f>
        <v>22.3</v>
      </c>
      <c r="I8" s="91">
        <f>[4]Novembro!$D$12</f>
        <v>23.1</v>
      </c>
      <c r="J8" s="91">
        <f>[4]Novembro!$D$13</f>
        <v>20.8</v>
      </c>
      <c r="K8" s="91">
        <f>[4]Novembro!$D$14</f>
        <v>20.6</v>
      </c>
      <c r="L8" s="91">
        <f>[4]Novembro!$D$15</f>
        <v>22.9</v>
      </c>
      <c r="M8" s="91">
        <f>[4]Novembro!$D$16</f>
        <v>23.3</v>
      </c>
      <c r="N8" s="91">
        <f>[4]Novembro!$D$17</f>
        <v>17.3</v>
      </c>
      <c r="O8" s="91">
        <f>[4]Novembro!$D$18</f>
        <v>15.1</v>
      </c>
      <c r="P8" s="91">
        <f>[4]Novembro!$D$19</f>
        <v>18</v>
      </c>
      <c r="Q8" s="91">
        <f>[4]Novembro!$D$20</f>
        <v>25</v>
      </c>
      <c r="R8" s="91">
        <f>[4]Novembro!$D$21</f>
        <v>26.2</v>
      </c>
      <c r="S8" s="91">
        <f>[4]Novembro!$D$22</f>
        <v>24.3</v>
      </c>
      <c r="T8" s="91">
        <f>[4]Novembro!$D$23</f>
        <v>23.2</v>
      </c>
      <c r="U8" s="91">
        <f>[4]Novembro!$D$24</f>
        <v>23.8</v>
      </c>
      <c r="V8" s="91">
        <f>[4]Novembro!$D$25</f>
        <v>24</v>
      </c>
      <c r="W8" s="91">
        <f>[4]Novembro!$D$26</f>
        <v>24.1</v>
      </c>
      <c r="X8" s="91">
        <f>[4]Novembro!$D$27</f>
        <v>23.9</v>
      </c>
      <c r="Y8" s="91">
        <f>[4]Novembro!$D$28</f>
        <v>23.1</v>
      </c>
      <c r="Z8" s="91">
        <f>[4]Novembro!$D$29</f>
        <v>23.1</v>
      </c>
      <c r="AA8" s="91">
        <f>[4]Novembro!$D$30</f>
        <v>23.4</v>
      </c>
      <c r="AB8" s="91">
        <f>[4]Novembro!$D$31</f>
        <v>26.2</v>
      </c>
      <c r="AC8" s="91">
        <f>[4]Novembro!$D$32</f>
        <v>25.6</v>
      </c>
      <c r="AD8" s="91">
        <f>[4]Novembro!$D$33</f>
        <v>27.6</v>
      </c>
      <c r="AE8" s="91">
        <f>[4]Novembro!$D$34</f>
        <v>23.9</v>
      </c>
      <c r="AF8" s="81">
        <f t="shared" si="1"/>
        <v>15.1</v>
      </c>
      <c r="AG8" s="90">
        <f t="shared" si="2"/>
        <v>22.933333333333341</v>
      </c>
    </row>
    <row r="9" spans="1:35" x14ac:dyDescent="0.2">
      <c r="A9" s="50" t="s">
        <v>149</v>
      </c>
      <c r="B9" s="91">
        <f>[5]Novembro!$D$5</f>
        <v>19.5</v>
      </c>
      <c r="C9" s="91">
        <f>[5]Novembro!$D$6</f>
        <v>20.399999999999999</v>
      </c>
      <c r="D9" s="91">
        <f>[5]Novembro!$D$7</f>
        <v>20</v>
      </c>
      <c r="E9" s="91">
        <f>[5]Novembro!$D$8</f>
        <v>19.7</v>
      </c>
      <c r="F9" s="91">
        <f>[5]Novembro!$D$9</f>
        <v>21.6</v>
      </c>
      <c r="G9" s="91">
        <f>[5]Novembro!$D$10</f>
        <v>21.6</v>
      </c>
      <c r="H9" s="91">
        <f>[5]Novembro!$D$11</f>
        <v>21</v>
      </c>
      <c r="I9" s="91">
        <f>[5]Novembro!$D$12</f>
        <v>18.899999999999999</v>
      </c>
      <c r="J9" s="91">
        <f>[5]Novembro!$D$13</f>
        <v>17.600000000000001</v>
      </c>
      <c r="K9" s="91">
        <f>[5]Novembro!$D$14</f>
        <v>18.899999999999999</v>
      </c>
      <c r="L9" s="91">
        <f>[5]Novembro!$D$15</f>
        <v>21.7</v>
      </c>
      <c r="M9" s="91">
        <f>[5]Novembro!$D$16</f>
        <v>14</v>
      </c>
      <c r="N9" s="91">
        <f>[5]Novembro!$D$17</f>
        <v>12.7</v>
      </c>
      <c r="O9" s="91">
        <f>[5]Novembro!$D$18</f>
        <v>14.4</v>
      </c>
      <c r="P9" s="91">
        <f>[5]Novembro!$D$19</f>
        <v>18.5</v>
      </c>
      <c r="Q9" s="91">
        <f>[5]Novembro!$D$20</f>
        <v>20.399999999999999</v>
      </c>
      <c r="R9" s="91">
        <f>[5]Novembro!$D$21</f>
        <v>21</v>
      </c>
      <c r="S9" s="91">
        <f>[5]Novembro!$D$22</f>
        <v>22.5</v>
      </c>
      <c r="T9" s="91">
        <f>[5]Novembro!$D$23</f>
        <v>20.8</v>
      </c>
      <c r="U9" s="91">
        <f>[5]Novembro!$D$24</f>
        <v>20.9</v>
      </c>
      <c r="V9" s="91">
        <f>[5]Novembro!$D$25</f>
        <v>20.8</v>
      </c>
      <c r="W9" s="91">
        <f>[5]Novembro!$D$26</f>
        <v>21.6</v>
      </c>
      <c r="X9" s="91">
        <f>[5]Novembro!$D$27</f>
        <v>21.8</v>
      </c>
      <c r="Y9" s="91">
        <f>[5]Novembro!$D$28</f>
        <v>20.6</v>
      </c>
      <c r="Z9" s="91">
        <f>[5]Novembro!$D$29</f>
        <v>20.5</v>
      </c>
      <c r="AA9" s="91">
        <f>[5]Novembro!$D$30</f>
        <v>21.3</v>
      </c>
      <c r="AB9" s="91">
        <f>[5]Novembro!$D$31</f>
        <v>26.2</v>
      </c>
      <c r="AC9" s="91">
        <f>[5]Novembro!$D$32</f>
        <v>21.9</v>
      </c>
      <c r="AD9" s="91">
        <f>[5]Novembro!$D$33</f>
        <v>21</v>
      </c>
      <c r="AE9" s="91">
        <f>[5]Novembro!$D$34</f>
        <v>20.399999999999999</v>
      </c>
      <c r="AF9" s="81">
        <f t="shared" si="1"/>
        <v>12.7</v>
      </c>
      <c r="AG9" s="90">
        <f t="shared" si="2"/>
        <v>20.073333333333331</v>
      </c>
    </row>
    <row r="10" spans="1:35" x14ac:dyDescent="0.2">
      <c r="A10" s="50" t="s">
        <v>93</v>
      </c>
      <c r="B10" s="91">
        <f>[6]Novembro!$D$5</f>
        <v>20.9</v>
      </c>
      <c r="C10" s="91">
        <f>[6]Novembro!$D$6</f>
        <v>20.3</v>
      </c>
      <c r="D10" s="91">
        <f>[6]Novembro!$D$7</f>
        <v>21.5</v>
      </c>
      <c r="E10" s="91">
        <f>[6]Novembro!$D$8</f>
        <v>19.5</v>
      </c>
      <c r="F10" s="91">
        <f>[6]Novembro!$D$9</f>
        <v>21.4</v>
      </c>
      <c r="G10" s="91">
        <f>[6]Novembro!$D$10</f>
        <v>21</v>
      </c>
      <c r="H10" s="91">
        <f>[6]Novembro!$D$11</f>
        <v>20.6</v>
      </c>
      <c r="I10" s="91">
        <f>[6]Novembro!$D$12</f>
        <v>20.3</v>
      </c>
      <c r="J10" s="91">
        <f>[6]Novembro!$D$13</f>
        <v>18.7</v>
      </c>
      <c r="K10" s="91">
        <f>[6]Novembro!$D$14</f>
        <v>18.7</v>
      </c>
      <c r="L10" s="91">
        <f>[6]Novembro!$D$15</f>
        <v>21.1</v>
      </c>
      <c r="M10" s="91">
        <f>[6]Novembro!$D$16</f>
        <v>20.7</v>
      </c>
      <c r="N10" s="91">
        <f>[6]Novembro!$D$17</f>
        <v>15.3</v>
      </c>
      <c r="O10" s="91">
        <f>[6]Novembro!$D$18</f>
        <v>16</v>
      </c>
      <c r="P10" s="91">
        <f>[6]Novembro!$D$19</f>
        <v>19.7</v>
      </c>
      <c r="Q10" s="91">
        <f>[6]Novembro!$D$20</f>
        <v>21.2</v>
      </c>
      <c r="R10" s="91">
        <f>[6]Novembro!$D$21</f>
        <v>22.7</v>
      </c>
      <c r="S10" s="91">
        <f>[6]Novembro!$D$22</f>
        <v>21.7</v>
      </c>
      <c r="T10" s="91">
        <f>[6]Novembro!$D$23</f>
        <v>21.2</v>
      </c>
      <c r="U10" s="91">
        <f>[6]Novembro!$D$24</f>
        <v>21.6</v>
      </c>
      <c r="V10" s="91">
        <f>[6]Novembro!$D$25</f>
        <v>22.2</v>
      </c>
      <c r="W10" s="91">
        <f>[6]Novembro!$D$26</f>
        <v>22.4</v>
      </c>
      <c r="X10" s="91">
        <f>[6]Novembro!$D$27</f>
        <v>20.6</v>
      </c>
      <c r="Y10" s="91">
        <f>[6]Novembro!$D$28</f>
        <v>20</v>
      </c>
      <c r="Z10" s="91">
        <f>[6]Novembro!$D$29</f>
        <v>19.2</v>
      </c>
      <c r="AA10" s="91">
        <f>[6]Novembro!$D$30</f>
        <v>21.3</v>
      </c>
      <c r="AB10" s="91">
        <f>[6]Novembro!$D$31</f>
        <v>22</v>
      </c>
      <c r="AC10" s="91">
        <f>[6]Novembro!$D$32</f>
        <v>22.8</v>
      </c>
      <c r="AD10" s="91">
        <f>[6]Novembro!$D$33</f>
        <v>23.4</v>
      </c>
      <c r="AE10" s="91">
        <f>[6]Novembro!$D$34</f>
        <v>20.2</v>
      </c>
      <c r="AF10" s="81">
        <f t="shared" si="1"/>
        <v>15.3</v>
      </c>
      <c r="AG10" s="90">
        <f t="shared" si="2"/>
        <v>20.606666666666662</v>
      </c>
    </row>
    <row r="11" spans="1:35" x14ac:dyDescent="0.2">
      <c r="A11" s="50" t="s">
        <v>50</v>
      </c>
      <c r="B11" s="91">
        <f>[7]Novembro!$D$5</f>
        <v>21.2</v>
      </c>
      <c r="C11" s="91">
        <f>[7]Novembro!$D$6</f>
        <v>20.6</v>
      </c>
      <c r="D11" s="91">
        <f>[7]Novembro!$D$7</f>
        <v>20</v>
      </c>
      <c r="E11" s="91">
        <f>[7]Novembro!$D$8</f>
        <v>22.1</v>
      </c>
      <c r="F11" s="91">
        <f>[7]Novembro!$D$9</f>
        <v>22.2</v>
      </c>
      <c r="G11" s="91">
        <f>[7]Novembro!$D$10</f>
        <v>22.2</v>
      </c>
      <c r="H11" s="91">
        <f>[7]Novembro!$D$11</f>
        <v>22.4</v>
      </c>
      <c r="I11" s="91">
        <f>[7]Novembro!$D$12</f>
        <v>21.7</v>
      </c>
      <c r="J11" s="91">
        <f>[7]Novembro!$D$13</f>
        <v>21.2</v>
      </c>
      <c r="K11" s="91">
        <f>[7]Novembro!$D$14</f>
        <v>21.8</v>
      </c>
      <c r="L11" s="91">
        <f>[7]Novembro!$D$15</f>
        <v>22</v>
      </c>
      <c r="M11" s="91">
        <f>[7]Novembro!$D$16</f>
        <v>19.899999999999999</v>
      </c>
      <c r="N11" s="91">
        <f>[7]Novembro!$D$17</f>
        <v>16.7</v>
      </c>
      <c r="O11" s="91">
        <f>[7]Novembro!$D$18</f>
        <v>18.899999999999999</v>
      </c>
      <c r="P11" s="91">
        <f>[7]Novembro!$D$19</f>
        <v>20.2</v>
      </c>
      <c r="Q11" s="91">
        <f>[7]Novembro!$D$20</f>
        <v>22.7</v>
      </c>
      <c r="R11" s="91">
        <f>[7]Novembro!$D$21</f>
        <v>22.5</v>
      </c>
      <c r="S11" s="91">
        <f>[7]Novembro!$D$22</f>
        <v>22.6</v>
      </c>
      <c r="T11" s="91">
        <f>[7]Novembro!$D$23</f>
        <v>22.7</v>
      </c>
      <c r="U11" s="91">
        <f>[7]Novembro!$D$24</f>
        <v>24.7</v>
      </c>
      <c r="V11" s="91">
        <f>[7]Novembro!$D$25</f>
        <v>23.6</v>
      </c>
      <c r="W11" s="91">
        <f>[7]Novembro!$D$26</f>
        <v>21.6</v>
      </c>
      <c r="X11" s="91">
        <f>[7]Novembro!$D$27</f>
        <v>22.2</v>
      </c>
      <c r="Y11" s="91">
        <f>[7]Novembro!$D$28</f>
        <v>20.2</v>
      </c>
      <c r="Z11" s="91">
        <f>[7]Novembro!$D$29</f>
        <v>19.399999999999999</v>
      </c>
      <c r="AA11" s="91">
        <f>[7]Novembro!$D$30</f>
        <v>24</v>
      </c>
      <c r="AB11" s="91">
        <f>[7]Novembro!$D$31</f>
        <v>24.6</v>
      </c>
      <c r="AC11" s="91">
        <f>[7]Novembro!$D$32</f>
        <v>24.7</v>
      </c>
      <c r="AD11" s="91">
        <f>[7]Novembro!$D$33</f>
        <v>21.5</v>
      </c>
      <c r="AE11" s="91">
        <f>[7]Novembro!$D$34</f>
        <v>21.7</v>
      </c>
      <c r="AF11" s="81">
        <f t="shared" si="1"/>
        <v>16.7</v>
      </c>
      <c r="AG11" s="90">
        <f t="shared" si="2"/>
        <v>21.72666666666667</v>
      </c>
    </row>
    <row r="12" spans="1:35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 t="s">
        <v>203</v>
      </c>
      <c r="AG12" s="90" t="e">
        <f t="shared" si="2"/>
        <v>#DIV/0!</v>
      </c>
    </row>
    <row r="13" spans="1:35" x14ac:dyDescent="0.2">
      <c r="A13" s="50" t="s">
        <v>96</v>
      </c>
      <c r="B13" s="91">
        <f>[8]Novembro!$D$5</f>
        <v>21.3</v>
      </c>
      <c r="C13" s="91">
        <f>[8]Novembro!$D$6</f>
        <v>21.6</v>
      </c>
      <c r="D13" s="91">
        <f>[8]Novembro!$D$7</f>
        <v>20.6</v>
      </c>
      <c r="E13" s="91">
        <f>[8]Novembro!$D$8</f>
        <v>19.5</v>
      </c>
      <c r="F13" s="91">
        <f>[8]Novembro!$D$9</f>
        <v>21.8</v>
      </c>
      <c r="G13" s="91">
        <f>[8]Novembro!$D$10</f>
        <v>22.5</v>
      </c>
      <c r="H13" s="91">
        <f>[8]Novembro!$D$11</f>
        <v>22.7</v>
      </c>
      <c r="I13" s="91">
        <f>[8]Novembro!$D$12</f>
        <v>20.399999999999999</v>
      </c>
      <c r="J13" s="91">
        <f>[8]Novembro!$D$13</f>
        <v>19.100000000000001</v>
      </c>
      <c r="K13" s="91">
        <f>[8]Novembro!$D$14</f>
        <v>18.7</v>
      </c>
      <c r="L13" s="91">
        <f>[8]Novembro!$D$15</f>
        <v>20.8</v>
      </c>
      <c r="M13" s="91">
        <f>[8]Novembro!$D$16</f>
        <v>17.100000000000001</v>
      </c>
      <c r="N13" s="91">
        <f>[8]Novembro!$D$17</f>
        <v>15.7</v>
      </c>
      <c r="O13" s="91">
        <f>[8]Novembro!$D$18</f>
        <v>14.2</v>
      </c>
      <c r="P13" s="91">
        <f>[8]Novembro!$D$19</f>
        <v>16.5</v>
      </c>
      <c r="Q13" s="91">
        <f>[8]Novembro!$D$20</f>
        <v>23.3</v>
      </c>
      <c r="R13" s="91">
        <f>[8]Novembro!$D$21</f>
        <v>24.5</v>
      </c>
      <c r="S13" s="91">
        <f>[8]Novembro!$D$22</f>
        <v>23.1</v>
      </c>
      <c r="T13" s="91">
        <f>[8]Novembro!$D$23</f>
        <v>21.8</v>
      </c>
      <c r="U13" s="91">
        <f>[8]Novembro!$D$24</f>
        <v>22.4</v>
      </c>
      <c r="V13" s="91">
        <f>[8]Novembro!$D$25</f>
        <v>22.6</v>
      </c>
      <c r="W13" s="91">
        <f>[8]Novembro!$D$26</f>
        <v>23.6</v>
      </c>
      <c r="X13" s="91">
        <f>[8]Novembro!$D$27</f>
        <v>22.9</v>
      </c>
      <c r="Y13" s="91">
        <f>[8]Novembro!$D$28</f>
        <v>22.3</v>
      </c>
      <c r="Z13" s="91">
        <f>[8]Novembro!$D$29</f>
        <v>21.1</v>
      </c>
      <c r="AA13" s="91">
        <f>[8]Novembro!$D$30</f>
        <v>22.1</v>
      </c>
      <c r="AB13" s="91">
        <f>[8]Novembro!$D$31</f>
        <v>24.9</v>
      </c>
      <c r="AC13" s="91">
        <f>[8]Novembro!$D$32</f>
        <v>25.9</v>
      </c>
      <c r="AD13" s="91">
        <f>[8]Novembro!$D$33</f>
        <v>26</v>
      </c>
      <c r="AE13" s="91">
        <f>[8]Novembro!$D$34</f>
        <v>23.3</v>
      </c>
      <c r="AF13" s="81">
        <f>MIN(B13:AE13)</f>
        <v>14.2</v>
      </c>
      <c r="AG13" s="90">
        <f t="shared" si="2"/>
        <v>21.41</v>
      </c>
    </row>
    <row r="14" spans="1:35" hidden="1" x14ac:dyDescent="0.2">
      <c r="A14" s="50" t="s">
        <v>100</v>
      </c>
      <c r="B14" s="91" t="str">
        <f>[9]Novembro!$D$5</f>
        <v>*</v>
      </c>
      <c r="C14" s="91" t="str">
        <f>[9]Novembro!$D$6</f>
        <v>*</v>
      </c>
      <c r="D14" s="91" t="str">
        <f>[9]Novembro!$D$7</f>
        <v>*</v>
      </c>
      <c r="E14" s="91" t="str">
        <f>[9]Novembro!$D$8</f>
        <v>*</v>
      </c>
      <c r="F14" s="91" t="str">
        <f>[9]Novembro!$D$9</f>
        <v>*</v>
      </c>
      <c r="G14" s="91" t="str">
        <f>[9]Novembro!$D$10</f>
        <v>*</v>
      </c>
      <c r="H14" s="91" t="str">
        <f>[9]Novembro!$D$11</f>
        <v>*</v>
      </c>
      <c r="I14" s="91" t="str">
        <f>[9]Novembro!$D$12</f>
        <v>*</v>
      </c>
      <c r="J14" s="91" t="str">
        <f>[9]Novembro!$D$13</f>
        <v>*</v>
      </c>
      <c r="K14" s="91" t="str">
        <f>[9]Novembro!$D$14</f>
        <v>*</v>
      </c>
      <c r="L14" s="91" t="str">
        <f>[9]Novembro!$D$15</f>
        <v>*</v>
      </c>
      <c r="M14" s="91" t="str">
        <f>[9]Novembro!$D$16</f>
        <v>*</v>
      </c>
      <c r="N14" s="91" t="str">
        <f>[9]Novembro!$D$17</f>
        <v>*</v>
      </c>
      <c r="O14" s="91" t="str">
        <f>[9]Novembro!$D$18</f>
        <v>*</v>
      </c>
      <c r="P14" s="91" t="str">
        <f>[9]Novembro!$D$19</f>
        <v>*</v>
      </c>
      <c r="Q14" s="91" t="str">
        <f>[9]Novembro!$D$20</f>
        <v>*</v>
      </c>
      <c r="R14" s="91" t="str">
        <f>[9]Novembro!$D$21</f>
        <v>*</v>
      </c>
      <c r="S14" s="91" t="str">
        <f>[9]Novembro!$D$22</f>
        <v>*</v>
      </c>
      <c r="T14" s="91" t="str">
        <f>[9]Novembro!$D$23</f>
        <v>*</v>
      </c>
      <c r="U14" s="91" t="str">
        <f>[9]Novembro!$D$24</f>
        <v>*</v>
      </c>
      <c r="V14" s="91" t="str">
        <f>[9]Novembro!$D$25</f>
        <v>*</v>
      </c>
      <c r="W14" s="91" t="str">
        <f>[9]Novembro!$D$26</f>
        <v>*</v>
      </c>
      <c r="X14" s="91" t="str">
        <f>[9]Novembro!$D$27</f>
        <v>*</v>
      </c>
      <c r="Y14" s="91" t="str">
        <f>[9]Novembro!$D$28</f>
        <v>*</v>
      </c>
      <c r="Z14" s="91" t="str">
        <f>[9]Novembro!$D$29</f>
        <v>*</v>
      </c>
      <c r="AA14" s="91" t="str">
        <f>[9]Novembro!$D$30</f>
        <v>*</v>
      </c>
      <c r="AB14" s="91" t="str">
        <f>[9]Novembro!$D$31</f>
        <v>*</v>
      </c>
      <c r="AC14" s="91" t="str">
        <f>[9]Novembro!$D$32</f>
        <v>*</v>
      </c>
      <c r="AD14" s="91" t="str">
        <f>[9]Novembro!$D$33</f>
        <v>*</v>
      </c>
      <c r="AE14" s="91" t="str">
        <f>[9]Novembro!$D$34</f>
        <v>*</v>
      </c>
      <c r="AF14" s="81" t="s">
        <v>203</v>
      </c>
      <c r="AG14" s="90" t="e">
        <f t="shared" si="2"/>
        <v>#DIV/0!</v>
      </c>
      <c r="AI14" t="s">
        <v>33</v>
      </c>
    </row>
    <row r="15" spans="1:35" x14ac:dyDescent="0.2">
      <c r="A15" s="50" t="s">
        <v>103</v>
      </c>
      <c r="B15" s="91">
        <f>[10]Novembro!$D$5</f>
        <v>23.3</v>
      </c>
      <c r="C15" s="91">
        <f>[10]Novembro!$D$6</f>
        <v>21.6</v>
      </c>
      <c r="D15" s="91">
        <f>[10]Novembro!$D$7</f>
        <v>19.600000000000001</v>
      </c>
      <c r="E15" s="91">
        <f>[10]Novembro!$D$8</f>
        <v>21.8</v>
      </c>
      <c r="F15" s="91">
        <f>[10]Novembro!$D$9</f>
        <v>21.9</v>
      </c>
      <c r="G15" s="91">
        <f>[10]Novembro!$D$10</f>
        <v>22.8</v>
      </c>
      <c r="H15" s="91">
        <f>[10]Novembro!$D$11</f>
        <v>20.5</v>
      </c>
      <c r="I15" s="91">
        <f>[10]Novembro!$D$12</f>
        <v>19.600000000000001</v>
      </c>
      <c r="J15" s="91">
        <f>[10]Novembro!$D$13</f>
        <v>18</v>
      </c>
      <c r="K15" s="91">
        <f>[10]Novembro!$D$14</f>
        <v>19.3</v>
      </c>
      <c r="L15" s="91">
        <f>[10]Novembro!$D$15</f>
        <v>23.4</v>
      </c>
      <c r="M15" s="91">
        <f>[10]Novembro!$D$16</f>
        <v>15.7</v>
      </c>
      <c r="N15" s="91">
        <f>[10]Novembro!$D$17</f>
        <v>11.5</v>
      </c>
      <c r="O15" s="91">
        <f>[10]Novembro!$D$18</f>
        <v>13.2</v>
      </c>
      <c r="P15" s="91">
        <f>[10]Novembro!$D$19</f>
        <v>20.399999999999999</v>
      </c>
      <c r="Q15" s="91">
        <f>[10]Novembro!$D$20</f>
        <v>23.6</v>
      </c>
      <c r="R15" s="91">
        <f>[10]Novembro!$D$21</f>
        <v>23.7</v>
      </c>
      <c r="S15" s="91">
        <f>[10]Novembro!$D$22</f>
        <v>23.8</v>
      </c>
      <c r="T15" s="91">
        <f>[10]Novembro!$D$23</f>
        <v>20.100000000000001</v>
      </c>
      <c r="U15" s="91">
        <f>[10]Novembro!$D$24</f>
        <v>23</v>
      </c>
      <c r="V15" s="91">
        <f>[10]Novembro!$D$25</f>
        <v>22.4</v>
      </c>
      <c r="W15" s="91">
        <f>[10]Novembro!$D$26</f>
        <v>22</v>
      </c>
      <c r="X15" s="91">
        <f>[10]Novembro!$D$27</f>
        <v>23</v>
      </c>
      <c r="Y15" s="91">
        <f>[10]Novembro!$D$28</f>
        <v>22</v>
      </c>
      <c r="Z15" s="91">
        <f>[10]Novembro!$D$29</f>
        <v>21.6</v>
      </c>
      <c r="AA15" s="91">
        <f>[10]Novembro!$D$30</f>
        <v>22.6</v>
      </c>
      <c r="AB15" s="91">
        <f>[10]Novembro!$D$31</f>
        <v>26</v>
      </c>
      <c r="AC15" s="91">
        <f>[10]Novembro!$D$32</f>
        <v>24.5</v>
      </c>
      <c r="AD15" s="91">
        <f>[10]Novembro!$D$33</f>
        <v>21.5</v>
      </c>
      <c r="AE15" s="91">
        <f>[10]Novembro!$D$34</f>
        <v>23</v>
      </c>
      <c r="AF15" s="81">
        <f t="shared" ref="AF15:AF44" si="3">MIN(B15:AE15)</f>
        <v>11.5</v>
      </c>
      <c r="AG15" s="90">
        <f t="shared" si="2"/>
        <v>21.18</v>
      </c>
    </row>
    <row r="16" spans="1:35" x14ac:dyDescent="0.2">
      <c r="A16" s="50" t="s">
        <v>150</v>
      </c>
      <c r="B16" s="91">
        <f>[11]Novembro!$D$5</f>
        <v>21.2</v>
      </c>
      <c r="C16" s="91">
        <f>[11]Novembro!$D$6</f>
        <v>20.5</v>
      </c>
      <c r="D16" s="91">
        <f>[11]Novembro!$D$7</f>
        <v>21.4</v>
      </c>
      <c r="E16" s="91">
        <f>[11]Novembro!$D$8</f>
        <v>19.899999999999999</v>
      </c>
      <c r="F16" s="91">
        <f>[11]Novembro!$D$9</f>
        <v>20.8</v>
      </c>
      <c r="G16" s="91">
        <f>[11]Novembro!$D$10</f>
        <v>21.6</v>
      </c>
      <c r="H16" s="91">
        <f>[11]Novembro!$D$11</f>
        <v>21.8</v>
      </c>
      <c r="I16" s="91">
        <f>[11]Novembro!$D$12</f>
        <v>21.1</v>
      </c>
      <c r="J16" s="91">
        <f>[11]Novembro!$D$13</f>
        <v>19.100000000000001</v>
      </c>
      <c r="K16" s="91">
        <f>[11]Novembro!$D$14</f>
        <v>20.399999999999999</v>
      </c>
      <c r="L16" s="91">
        <f>[11]Novembro!$D$15</f>
        <v>23.3</v>
      </c>
      <c r="M16" s="91">
        <f>[11]Novembro!$D$16</f>
        <v>21.8</v>
      </c>
      <c r="N16" s="91">
        <f>[11]Novembro!$D$17</f>
        <v>16.100000000000001</v>
      </c>
      <c r="O16" s="91">
        <f>[11]Novembro!$D$18</f>
        <v>17.899999999999999</v>
      </c>
      <c r="P16" s="91">
        <f>[11]Novembro!$D$19</f>
        <v>22.3</v>
      </c>
      <c r="Q16" s="91">
        <f>[11]Novembro!$D$20</f>
        <v>21.8</v>
      </c>
      <c r="R16" s="91">
        <f>[11]Novembro!$D$21</f>
        <v>22.4</v>
      </c>
      <c r="S16" s="91">
        <f>[11]Novembro!$D$22</f>
        <v>21.8</v>
      </c>
      <c r="T16" s="91">
        <f>[11]Novembro!$D$23</f>
        <v>22.3</v>
      </c>
      <c r="U16" s="91">
        <f>[11]Novembro!$D$24</f>
        <v>22.3</v>
      </c>
      <c r="V16" s="91">
        <f>[11]Novembro!$D$25</f>
        <v>22.1</v>
      </c>
      <c r="W16" s="91">
        <f>[11]Novembro!$D$26</f>
        <v>22.5</v>
      </c>
      <c r="X16" s="91">
        <f>[11]Novembro!$D$27</f>
        <v>22.5</v>
      </c>
      <c r="Y16" s="91">
        <f>[11]Novembro!$D$28</f>
        <v>21</v>
      </c>
      <c r="Z16" s="91">
        <f>[11]Novembro!$D$29</f>
        <v>23.5</v>
      </c>
      <c r="AA16" s="91">
        <f>[11]Novembro!$D$30</f>
        <v>23.3</v>
      </c>
      <c r="AB16" s="91">
        <f>[11]Novembro!$D$31</f>
        <v>23.5</v>
      </c>
      <c r="AC16" s="91">
        <f>[11]Novembro!$D$32</f>
        <v>23.4</v>
      </c>
      <c r="AD16" s="91">
        <f>[11]Novembro!$D$33</f>
        <v>23</v>
      </c>
      <c r="AE16" s="91">
        <f>[11]Novembro!$D$34</f>
        <v>20.7</v>
      </c>
      <c r="AF16" s="81">
        <f t="shared" si="3"/>
        <v>16.100000000000001</v>
      </c>
      <c r="AG16" s="90">
        <f t="shared" si="2"/>
        <v>21.51</v>
      </c>
      <c r="AI16" s="11" t="s">
        <v>33</v>
      </c>
    </row>
    <row r="17" spans="1:38" x14ac:dyDescent="0.2">
      <c r="A17" s="50" t="s">
        <v>2</v>
      </c>
      <c r="B17" s="91">
        <f>[12]Novembro!$D$5</f>
        <v>21.9</v>
      </c>
      <c r="C17" s="91">
        <f>[12]Novembro!$D$6</f>
        <v>20.2</v>
      </c>
      <c r="D17" s="91">
        <f>[12]Novembro!$D$7</f>
        <v>21.4</v>
      </c>
      <c r="E17" s="91">
        <f>[12]Novembro!$D$8</f>
        <v>20.7</v>
      </c>
      <c r="F17" s="91">
        <f>[12]Novembro!$D$9</f>
        <v>23</v>
      </c>
      <c r="G17" s="91">
        <f>[12]Novembro!$D$10</f>
        <v>21.9</v>
      </c>
      <c r="H17" s="91">
        <f>[12]Novembro!$D$11</f>
        <v>21.4</v>
      </c>
      <c r="I17" s="91">
        <f>[12]Novembro!$D$12</f>
        <v>20.3</v>
      </c>
      <c r="J17" s="91">
        <f>[12]Novembro!$D$13</f>
        <v>19.5</v>
      </c>
      <c r="K17" s="91">
        <f>[12]Novembro!$D$14</f>
        <v>21.3</v>
      </c>
      <c r="L17" s="91">
        <f>[12]Novembro!$D$15</f>
        <v>24.6</v>
      </c>
      <c r="M17" s="91">
        <f>[12]Novembro!$D$16</f>
        <v>21.6</v>
      </c>
      <c r="N17" s="91">
        <f>[12]Novembro!$D$17</f>
        <v>15.7</v>
      </c>
      <c r="O17" s="91">
        <f>[12]Novembro!$D$18</f>
        <v>17.5</v>
      </c>
      <c r="P17" s="91">
        <f>[12]Novembro!$D$19</f>
        <v>23.2</v>
      </c>
      <c r="Q17" s="91">
        <f>[12]Novembro!$D$20</f>
        <v>23</v>
      </c>
      <c r="R17" s="91">
        <f>[12]Novembro!$D$21</f>
        <v>23.2</v>
      </c>
      <c r="S17" s="91">
        <f>[12]Novembro!$D$22</f>
        <v>22.9</v>
      </c>
      <c r="T17" s="91">
        <f>[12]Novembro!$D$23</f>
        <v>21.3</v>
      </c>
      <c r="U17" s="91">
        <f>[12]Novembro!$D$24</f>
        <v>22.4</v>
      </c>
      <c r="V17" s="91">
        <f>[12]Novembro!$D$25</f>
        <v>22.8</v>
      </c>
      <c r="W17" s="91">
        <f>[12]Novembro!$D$26</f>
        <v>23.5</v>
      </c>
      <c r="X17" s="91">
        <f>[12]Novembro!$D$27</f>
        <v>21</v>
      </c>
      <c r="Y17" s="91">
        <f>[12]Novembro!$D$28</f>
        <v>22</v>
      </c>
      <c r="Z17" s="91">
        <f>[12]Novembro!$D$29</f>
        <v>23.8</v>
      </c>
      <c r="AA17" s="91">
        <f>[12]Novembro!$D$30</f>
        <v>24.7</v>
      </c>
      <c r="AB17" s="91">
        <f>[12]Novembro!$D$31</f>
        <v>25</v>
      </c>
      <c r="AC17" s="91">
        <f>[12]Novembro!$D$32</f>
        <v>23.3</v>
      </c>
      <c r="AD17" s="91">
        <f>[12]Novembro!$D$33</f>
        <v>24.8</v>
      </c>
      <c r="AE17" s="91">
        <f>[12]Novembro!$D$34</f>
        <v>20.9</v>
      </c>
      <c r="AF17" s="81">
        <f t="shared" si="3"/>
        <v>15.7</v>
      </c>
      <c r="AG17" s="90">
        <f t="shared" si="2"/>
        <v>21.959999999999994</v>
      </c>
      <c r="AI17" s="11" t="s">
        <v>33</v>
      </c>
    </row>
    <row r="18" spans="1:38" x14ac:dyDescent="0.2">
      <c r="A18" s="50" t="s">
        <v>3</v>
      </c>
      <c r="B18" s="101">
        <f>[13]Novembro!$D5</f>
        <v>20.6</v>
      </c>
      <c r="C18" s="101">
        <f>[13]Novembro!$D6</f>
        <v>21.5</v>
      </c>
      <c r="D18" s="101">
        <f>[13]Novembro!$D7</f>
        <v>21.4</v>
      </c>
      <c r="E18" s="101">
        <f>[13]Novembro!$D8</f>
        <v>22.3</v>
      </c>
      <c r="F18" s="101">
        <f>[13]Novembro!$D9</f>
        <v>22</v>
      </c>
      <c r="G18" s="101">
        <f>[13]Novembro!$D10</f>
        <v>21.9</v>
      </c>
      <c r="H18" s="101">
        <f>[13]Novembro!$D11</f>
        <v>21.9</v>
      </c>
      <c r="I18" s="101">
        <f>[13]Novembro!$D12</f>
        <v>21.9</v>
      </c>
      <c r="J18" s="101">
        <f>[13]Novembro!$D13</f>
        <v>20.6</v>
      </c>
      <c r="K18" s="101">
        <f>[13]Novembro!$D14</f>
        <v>21</v>
      </c>
      <c r="L18" s="101">
        <f>[13]Novembro!$D15</f>
        <v>21.7</v>
      </c>
      <c r="M18" s="101">
        <f>[13]Novembro!$D16</f>
        <v>22.7</v>
      </c>
      <c r="N18" s="101">
        <f>[13]Novembro!$D17</f>
        <v>22.1</v>
      </c>
      <c r="O18" s="101">
        <f>[13]Novembro!$D18</f>
        <v>20.2</v>
      </c>
      <c r="P18" s="101">
        <f>[13]Novembro!$D19</f>
        <v>21.5</v>
      </c>
      <c r="Q18" s="101">
        <f>[13]Novembro!$D20</f>
        <v>21.9</v>
      </c>
      <c r="R18" s="101">
        <f>[13]Novembro!$D21</f>
        <v>20.9</v>
      </c>
      <c r="S18" s="101">
        <f>[13]Novembro!$D22</f>
        <v>22.5</v>
      </c>
      <c r="T18" s="101">
        <f>[13]Novembro!$D23</f>
        <v>22</v>
      </c>
      <c r="U18" s="101">
        <f>[13]Novembro!$D24</f>
        <v>23.3</v>
      </c>
      <c r="V18" s="101">
        <f>[13]Novembro!$D25</f>
        <v>22.7</v>
      </c>
      <c r="W18" s="101">
        <f>[13]Novembro!$D26</f>
        <v>22.3</v>
      </c>
      <c r="X18" s="101">
        <f>[13]Novembro!$D27</f>
        <v>21</v>
      </c>
      <c r="Y18" s="101">
        <f>[13]Novembro!$D28</f>
        <v>21.1</v>
      </c>
      <c r="Z18" s="101">
        <f>[13]Novembro!$D29</f>
        <v>20.3</v>
      </c>
      <c r="AA18" s="101">
        <f>[13]Novembro!$D30</f>
        <v>22.7</v>
      </c>
      <c r="AB18" s="101">
        <f>[13]Novembro!$D31</f>
        <v>23.7</v>
      </c>
      <c r="AC18" s="101">
        <f>[13]Novembro!$D32</f>
        <v>21.5</v>
      </c>
      <c r="AD18" s="101">
        <f>[13]Novembro!$D33</f>
        <v>20.6</v>
      </c>
      <c r="AE18" s="101">
        <f>[13]Novembro!$D34</f>
        <v>21.9</v>
      </c>
      <c r="AF18" s="81">
        <f t="shared" si="3"/>
        <v>20.2</v>
      </c>
      <c r="AG18" s="90">
        <f t="shared" si="2"/>
        <v>21.723333333333336</v>
      </c>
      <c r="AH18" s="11" t="s">
        <v>33</v>
      </c>
      <c r="AI18" s="11" t="s">
        <v>33</v>
      </c>
    </row>
    <row r="19" spans="1:38" hidden="1" x14ac:dyDescent="0.2">
      <c r="A19" s="50" t="s">
        <v>4</v>
      </c>
      <c r="B19" s="91" t="str">
        <f>[14]Novembro!$D$5</f>
        <v>*</v>
      </c>
      <c r="C19" s="91" t="str">
        <f>[14]Novembro!$D$6</f>
        <v>*</v>
      </c>
      <c r="D19" s="91" t="str">
        <f>[14]Novembro!$D$7</f>
        <v>*</v>
      </c>
      <c r="E19" s="91" t="str">
        <f>[14]Novembro!$D$8</f>
        <v>*</v>
      </c>
      <c r="F19" s="91" t="str">
        <f>[14]Novembro!$D$9</f>
        <v>*</v>
      </c>
      <c r="G19" s="91" t="str">
        <f>[14]Novembro!$D$10</f>
        <v>*</v>
      </c>
      <c r="H19" s="91" t="str">
        <f>[14]Novembro!$D$11</f>
        <v>*</v>
      </c>
      <c r="I19" s="91" t="str">
        <f>[14]Novembro!$D$12</f>
        <v>*</v>
      </c>
      <c r="J19" s="91" t="str">
        <f>[14]Novembro!$D$13</f>
        <v>*</v>
      </c>
      <c r="K19" s="91" t="str">
        <f>[14]Novembro!$D$14</f>
        <v>*</v>
      </c>
      <c r="L19" s="91" t="str">
        <f>[14]Novembro!$D$15</f>
        <v>*</v>
      </c>
      <c r="M19" s="91" t="str">
        <f>[14]Novembro!$D$16</f>
        <v>*</v>
      </c>
      <c r="N19" s="91" t="str">
        <f>[14]Novembro!$D$17</f>
        <v>*</v>
      </c>
      <c r="O19" s="91" t="str">
        <f>[14]Novembro!$D$18</f>
        <v>*</v>
      </c>
      <c r="P19" s="91" t="str">
        <f>[14]Novembro!$D$19</f>
        <v>*</v>
      </c>
      <c r="Q19" s="91" t="str">
        <f>[14]Novembro!$D$20</f>
        <v>*</v>
      </c>
      <c r="R19" s="91" t="str">
        <f>[14]Novembro!$D$21</f>
        <v>*</v>
      </c>
      <c r="S19" s="91" t="str">
        <f>[14]Novembro!$D$22</f>
        <v>*</v>
      </c>
      <c r="T19" s="91" t="str">
        <f>[14]Novembro!$D$23</f>
        <v>*</v>
      </c>
      <c r="U19" s="91" t="str">
        <f>[14]Novembro!$D$24</f>
        <v>*</v>
      </c>
      <c r="V19" s="91" t="str">
        <f>[14]Novembro!$D$25</f>
        <v>*</v>
      </c>
      <c r="W19" s="91" t="str">
        <f>[14]Novembro!$D$26</f>
        <v>*</v>
      </c>
      <c r="X19" s="91" t="str">
        <f>[14]Novembro!$D$27</f>
        <v>*</v>
      </c>
      <c r="Y19" s="91" t="str">
        <f>[14]Novembro!$D$28</f>
        <v>*</v>
      </c>
      <c r="Z19" s="91" t="str">
        <f>[14]Novembro!$D$29</f>
        <v>*</v>
      </c>
      <c r="AA19" s="91" t="str">
        <f>[14]Novembro!$D$30</f>
        <v>*</v>
      </c>
      <c r="AB19" s="91" t="str">
        <f>[14]Novembro!$D$31</f>
        <v>*</v>
      </c>
      <c r="AC19" s="91" t="str">
        <f>[14]Novembro!$D$32</f>
        <v>*</v>
      </c>
      <c r="AD19" s="91" t="str">
        <f>[14]Novembro!$D$33</f>
        <v>*</v>
      </c>
      <c r="AE19" s="91" t="str">
        <f>[14]Novembro!$D$34</f>
        <v>*</v>
      </c>
      <c r="AF19" s="81">
        <f t="shared" si="3"/>
        <v>0</v>
      </c>
      <c r="AG19" s="90" t="e">
        <f t="shared" si="2"/>
        <v>#DIV/0!</v>
      </c>
    </row>
    <row r="20" spans="1:38" x14ac:dyDescent="0.2">
      <c r="A20" s="50" t="s">
        <v>5</v>
      </c>
      <c r="B20" s="91">
        <f>[15]Novembro!$D$5</f>
        <v>23.1</v>
      </c>
      <c r="C20" s="91">
        <f>[15]Novembro!$D$6</f>
        <v>23.2</v>
      </c>
      <c r="D20" s="91">
        <f>[15]Novembro!$D$7</f>
        <v>23.4</v>
      </c>
      <c r="E20" s="91">
        <f>[15]Novembro!$D$8</f>
        <v>22.2</v>
      </c>
      <c r="F20" s="91">
        <f>[15]Novembro!$D$9</f>
        <v>24.2</v>
      </c>
      <c r="G20" s="91">
        <f>[15]Novembro!$D$10</f>
        <v>23.4</v>
      </c>
      <c r="H20" s="91">
        <f>[15]Novembro!$D$11</f>
        <v>23.7</v>
      </c>
      <c r="I20" s="91">
        <f>[15]Novembro!$D$12</f>
        <v>23.4</v>
      </c>
      <c r="J20" s="91">
        <f>[15]Novembro!$D$13</f>
        <v>21.5</v>
      </c>
      <c r="K20" s="91">
        <f>[15]Novembro!$D$14</f>
        <v>22</v>
      </c>
      <c r="L20" s="91">
        <f>[15]Novembro!$D$15</f>
        <v>24.6</v>
      </c>
      <c r="M20" s="91">
        <f>[15]Novembro!$D$16</f>
        <v>21.7</v>
      </c>
      <c r="N20" s="91">
        <f>[15]Novembro!$D$17</f>
        <v>18</v>
      </c>
      <c r="O20" s="91">
        <f>[15]Novembro!$D$18</f>
        <v>18.5</v>
      </c>
      <c r="P20" s="91">
        <f>[15]Novembro!$D$19</f>
        <v>20.2</v>
      </c>
      <c r="Q20" s="91">
        <f>[15]Novembro!$D$20</f>
        <v>26.9</v>
      </c>
      <c r="R20" s="91">
        <f>[15]Novembro!$D$21</f>
        <v>26.2</v>
      </c>
      <c r="S20" s="91">
        <f>[15]Novembro!$D$22</f>
        <v>24.7</v>
      </c>
      <c r="T20" s="91">
        <f>[15]Novembro!$D$23</f>
        <v>23.5</v>
      </c>
      <c r="U20" s="91">
        <f>[15]Novembro!$D$24</f>
        <v>24.9</v>
      </c>
      <c r="V20" s="91">
        <f>[15]Novembro!$D$25</f>
        <v>24.4</v>
      </c>
      <c r="W20" s="91">
        <f>[15]Novembro!$D$26</f>
        <v>24.4</v>
      </c>
      <c r="X20" s="91">
        <f>[15]Novembro!$D$27</f>
        <v>23.9</v>
      </c>
      <c r="Y20" s="91">
        <f>[15]Novembro!$D$28</f>
        <v>24.6</v>
      </c>
      <c r="Z20" s="91">
        <f>[15]Novembro!$D$29</f>
        <v>26</v>
      </c>
      <c r="AA20" s="91">
        <f>[15]Novembro!$D$30</f>
        <v>24.4</v>
      </c>
      <c r="AB20" s="91">
        <f>[15]Novembro!$D$31</f>
        <v>25.7</v>
      </c>
      <c r="AC20" s="91">
        <f>[15]Novembro!$D$32</f>
        <v>27</v>
      </c>
      <c r="AD20" s="91">
        <f>[15]Novembro!$D$33</f>
        <v>27.2</v>
      </c>
      <c r="AE20" s="91">
        <f>[15]Novembro!$D$34</f>
        <v>25.8</v>
      </c>
      <c r="AF20" s="81">
        <f t="shared" si="3"/>
        <v>18</v>
      </c>
      <c r="AG20" s="90">
        <f t="shared" si="2"/>
        <v>23.756666666666664</v>
      </c>
      <c r="AH20" s="11" t="s">
        <v>33</v>
      </c>
      <c r="AK20" t="s">
        <v>33</v>
      </c>
    </row>
    <row r="21" spans="1:38" x14ac:dyDescent="0.2">
      <c r="A21" s="50" t="s">
        <v>31</v>
      </c>
      <c r="B21" s="91">
        <f>[16]Novembro!$D$5</f>
        <v>20.399999999999999</v>
      </c>
      <c r="C21" s="91">
        <f>[16]Novembro!$D$6</f>
        <v>20.8</v>
      </c>
      <c r="D21" s="91">
        <f>[16]Novembro!$D$7</f>
        <v>20</v>
      </c>
      <c r="E21" s="91">
        <f>[16]Novembro!$D$8</f>
        <v>20</v>
      </c>
      <c r="F21" s="91">
        <f>[16]Novembro!$D$9</f>
        <v>20.6</v>
      </c>
      <c r="G21" s="91">
        <f>[16]Novembro!$D$10</f>
        <v>20.8</v>
      </c>
      <c r="H21" s="91">
        <f>[16]Novembro!$D$11</f>
        <v>20.3</v>
      </c>
      <c r="I21" s="91">
        <f>[16]Novembro!$D$12</f>
        <v>20.5</v>
      </c>
      <c r="J21" s="91">
        <f>[16]Novembro!$D$13</f>
        <v>19</v>
      </c>
      <c r="K21" s="91">
        <f>[16]Novembro!$D$14</f>
        <v>19.5</v>
      </c>
      <c r="L21" s="91">
        <f>[16]Novembro!$D$15</f>
        <v>22</v>
      </c>
      <c r="M21" s="91">
        <f>[16]Novembro!$D$16</f>
        <v>19.7</v>
      </c>
      <c r="N21" s="91">
        <f>[16]Novembro!$D$17</f>
        <v>18.5</v>
      </c>
      <c r="O21" s="91">
        <f>[16]Novembro!$D$18</f>
        <v>18.3</v>
      </c>
      <c r="P21" s="91">
        <f>[16]Novembro!$D$19</f>
        <v>20.8</v>
      </c>
      <c r="Q21" s="91">
        <f>[16]Novembro!$D$20</f>
        <v>20</v>
      </c>
      <c r="R21" s="91">
        <f>[16]Novembro!$D$21</f>
        <v>20.9</v>
      </c>
      <c r="S21" s="91">
        <f>[16]Novembro!$D$22</f>
        <v>20.5</v>
      </c>
      <c r="T21" s="91">
        <f>[16]Novembro!$D$23</f>
        <v>20.100000000000001</v>
      </c>
      <c r="U21" s="91">
        <f>[16]Novembro!$D$24</f>
        <v>20.9</v>
      </c>
      <c r="V21" s="91">
        <f>[16]Novembro!$D$25</f>
        <v>20.6</v>
      </c>
      <c r="W21" s="91">
        <f>[16]Novembro!$D$26</f>
        <v>21.7</v>
      </c>
      <c r="X21" s="91">
        <f>[16]Novembro!$D$27</f>
        <v>21.3</v>
      </c>
      <c r="Y21" s="91">
        <f>[16]Novembro!$D$28</f>
        <v>19.5</v>
      </c>
      <c r="Z21" s="91">
        <f>[16]Novembro!$D$29</f>
        <v>20.100000000000001</v>
      </c>
      <c r="AA21" s="91">
        <f>[16]Novembro!$D$30</f>
        <v>20.9</v>
      </c>
      <c r="AB21" s="91">
        <f>[16]Novembro!$D$31</f>
        <v>21.5</v>
      </c>
      <c r="AC21" s="91">
        <f>[16]Novembro!$D$32</f>
        <v>22.6</v>
      </c>
      <c r="AD21" s="91">
        <f>[16]Novembro!$D$33</f>
        <v>21</v>
      </c>
      <c r="AE21" s="91">
        <f>[16]Novembro!$D$34</f>
        <v>20.8</v>
      </c>
      <c r="AF21" s="81">
        <f t="shared" si="3"/>
        <v>18.3</v>
      </c>
      <c r="AG21" s="90">
        <f t="shared" si="2"/>
        <v>20.453333333333333</v>
      </c>
      <c r="AI21" t="s">
        <v>33</v>
      </c>
    </row>
    <row r="22" spans="1:38" x14ac:dyDescent="0.2">
      <c r="A22" s="50" t="s">
        <v>6</v>
      </c>
      <c r="B22" s="91">
        <f>[17]Novembro!$D$5</f>
        <v>22.2</v>
      </c>
      <c r="C22" s="91">
        <f>[17]Novembro!$D$6</f>
        <v>22.5</v>
      </c>
      <c r="D22" s="91">
        <f>[17]Novembro!$D$7</f>
        <v>22.7</v>
      </c>
      <c r="E22" s="91">
        <f>[17]Novembro!$D$8</f>
        <v>22.4</v>
      </c>
      <c r="F22" s="91">
        <f>[17]Novembro!$D$9</f>
        <v>22.5</v>
      </c>
      <c r="G22" s="91">
        <f>[17]Novembro!$D$10</f>
        <v>23</v>
      </c>
      <c r="H22" s="91">
        <f>[17]Novembro!$D$11</f>
        <v>22.7</v>
      </c>
      <c r="I22" s="91">
        <f>[17]Novembro!$D$12</f>
        <v>23.1</v>
      </c>
      <c r="J22" s="91">
        <f>[17]Novembro!$D$13</f>
        <v>21</v>
      </c>
      <c r="K22" s="91">
        <f>[17]Novembro!$D$14</f>
        <v>20.6</v>
      </c>
      <c r="L22" s="91">
        <f>[17]Novembro!$D$15</f>
        <v>23.4</v>
      </c>
      <c r="M22" s="91">
        <f>[17]Novembro!$D$16</f>
        <v>23.3</v>
      </c>
      <c r="N22" s="91">
        <f>[17]Novembro!$D$17</f>
        <v>20.5</v>
      </c>
      <c r="O22" s="91">
        <f>[17]Novembro!$D$18</f>
        <v>19.3</v>
      </c>
      <c r="P22" s="91">
        <f>[17]Novembro!$D$19</f>
        <v>22.7</v>
      </c>
      <c r="Q22" s="91">
        <f>[17]Novembro!$D$20</f>
        <v>22.1</v>
      </c>
      <c r="R22" s="91">
        <f>[17]Novembro!$D$21</f>
        <v>24.3</v>
      </c>
      <c r="S22" s="91">
        <f>[17]Novembro!$D$22</f>
        <v>22.8</v>
      </c>
      <c r="T22" s="91">
        <f>[17]Novembro!$D$23</f>
        <v>22.5</v>
      </c>
      <c r="U22" s="91">
        <f>[17]Novembro!$D$24</f>
        <v>24</v>
      </c>
      <c r="V22" s="91">
        <f>[17]Novembro!$D$25</f>
        <v>22.2</v>
      </c>
      <c r="W22" s="91">
        <f>[17]Novembro!$D$26</f>
        <v>24.1</v>
      </c>
      <c r="X22" s="91">
        <f>[17]Novembro!$D$27</f>
        <v>23.7</v>
      </c>
      <c r="Y22" s="91">
        <f>[17]Novembro!$D$28</f>
        <v>23</v>
      </c>
      <c r="Z22" s="91">
        <f>[17]Novembro!$D$29</f>
        <v>21.4</v>
      </c>
      <c r="AA22" s="91">
        <f>[17]Novembro!$D$30</f>
        <v>24.9</v>
      </c>
      <c r="AB22" s="91">
        <f>[17]Novembro!$D$31</f>
        <v>23.4</v>
      </c>
      <c r="AC22" s="91">
        <f>[17]Novembro!$D$32</f>
        <v>24.8</v>
      </c>
      <c r="AD22" s="91">
        <f>[17]Novembro!$D$33</f>
        <v>24.1</v>
      </c>
      <c r="AE22" s="91">
        <f>[17]Novembro!$D$34</f>
        <v>21.4</v>
      </c>
      <c r="AF22" s="81">
        <f t="shared" si="3"/>
        <v>19.3</v>
      </c>
      <c r="AG22" s="90">
        <f t="shared" si="2"/>
        <v>22.686666666666664</v>
      </c>
      <c r="AI22" t="s">
        <v>33</v>
      </c>
      <c r="AK22" t="s">
        <v>33</v>
      </c>
    </row>
    <row r="23" spans="1:38" x14ac:dyDescent="0.2">
      <c r="A23" s="50" t="s">
        <v>7</v>
      </c>
      <c r="B23" s="91">
        <f>[18]Novembro!$D$5</f>
        <v>23.1</v>
      </c>
      <c r="C23" s="91">
        <f>[18]Novembro!$D$6</f>
        <v>21</v>
      </c>
      <c r="D23" s="91">
        <f>[18]Novembro!$D$7</f>
        <v>20.2</v>
      </c>
      <c r="E23" s="91">
        <f>[18]Novembro!$D$8</f>
        <v>20.9</v>
      </c>
      <c r="F23" s="91">
        <f>[18]Novembro!$D$9</f>
        <v>22.3</v>
      </c>
      <c r="G23" s="91">
        <f>[18]Novembro!$D$10</f>
        <v>21.7</v>
      </c>
      <c r="H23" s="91">
        <f>[18]Novembro!$D$11</f>
        <v>20.5</v>
      </c>
      <c r="I23" s="91">
        <f>[18]Novembro!$D$12</f>
        <v>19.2</v>
      </c>
      <c r="J23" s="91">
        <f>[18]Novembro!$D$13</f>
        <v>19</v>
      </c>
      <c r="K23" s="91">
        <f>[18]Novembro!$D$14</f>
        <v>19.3</v>
      </c>
      <c r="L23" s="91">
        <f>[18]Novembro!$D$15</f>
        <v>23.1</v>
      </c>
      <c r="M23" s="91">
        <f>[18]Novembro!$D$16</f>
        <v>16.399999999999999</v>
      </c>
      <c r="N23" s="91">
        <f>[18]Novembro!$D$17</f>
        <v>14.4</v>
      </c>
      <c r="O23" s="91">
        <f>[18]Novembro!$D$18</f>
        <v>15.5</v>
      </c>
      <c r="P23" s="91">
        <f>[18]Novembro!$D$19</f>
        <v>21.2</v>
      </c>
      <c r="Q23" s="91">
        <f>[18]Novembro!$D$20</f>
        <v>23.5</v>
      </c>
      <c r="R23" s="91">
        <f>[18]Novembro!$D$21</f>
        <v>23.9</v>
      </c>
      <c r="S23" s="91">
        <f>[18]Novembro!$D$22</f>
        <v>23.7</v>
      </c>
      <c r="T23" s="91">
        <f>[18]Novembro!$D$23</f>
        <v>20.9</v>
      </c>
      <c r="U23" s="91">
        <f>[18]Novembro!$D$24</f>
        <v>22.9</v>
      </c>
      <c r="V23" s="91">
        <f>[18]Novembro!$D$25</f>
        <v>22.6</v>
      </c>
      <c r="W23" s="91">
        <f>[18]Novembro!$D$26</f>
        <v>21.5</v>
      </c>
      <c r="X23" s="91">
        <f>[18]Novembro!$D$27</f>
        <v>23.6</v>
      </c>
      <c r="Y23" s="91">
        <f>[18]Novembro!$D$28</f>
        <v>22.1</v>
      </c>
      <c r="Z23" s="91">
        <f>[18]Novembro!$D$29</f>
        <v>21.6</v>
      </c>
      <c r="AA23" s="91">
        <f>[18]Novembro!$D$30</f>
        <v>23.4</v>
      </c>
      <c r="AB23" s="91">
        <f>[18]Novembro!$D$31</f>
        <v>24.3</v>
      </c>
      <c r="AC23" s="91">
        <f>[18]Novembro!$D$32</f>
        <v>23.4</v>
      </c>
      <c r="AD23" s="91">
        <f>[18]Novembro!$D$33</f>
        <v>20.8</v>
      </c>
      <c r="AE23" s="91">
        <f>[18]Novembro!$D$34</f>
        <v>21.4</v>
      </c>
      <c r="AF23" s="81">
        <f t="shared" si="3"/>
        <v>14.4</v>
      </c>
      <c r="AG23" s="90">
        <f t="shared" si="2"/>
        <v>21.246666666666659</v>
      </c>
      <c r="AI23" t="s">
        <v>33</v>
      </c>
      <c r="AJ23" t="s">
        <v>33</v>
      </c>
      <c r="AK23" t="s">
        <v>33</v>
      </c>
    </row>
    <row r="24" spans="1:38" x14ac:dyDescent="0.2">
      <c r="A24" s="50" t="s">
        <v>151</v>
      </c>
      <c r="B24" s="91">
        <f>[19]Novembro!$D$5</f>
        <v>23.7</v>
      </c>
      <c r="C24" s="91">
        <f>[19]Novembro!$D$6</f>
        <v>21.9</v>
      </c>
      <c r="D24" s="91">
        <f>[19]Novembro!$D$7</f>
        <v>20.3</v>
      </c>
      <c r="E24" s="91">
        <f>[19]Novembro!$D$8</f>
        <v>22.5</v>
      </c>
      <c r="F24" s="91">
        <f>[19]Novembro!$D$9</f>
        <v>22.9</v>
      </c>
      <c r="G24" s="91">
        <f>[19]Novembro!$D$10</f>
        <v>23.4</v>
      </c>
      <c r="H24" s="91">
        <f>[19]Novembro!$D$11</f>
        <v>23</v>
      </c>
      <c r="I24" s="91">
        <f>[19]Novembro!$D$12</f>
        <v>20.3</v>
      </c>
      <c r="J24" s="91">
        <f>[19]Novembro!$D$13</f>
        <v>19.399999999999999</v>
      </c>
      <c r="K24" s="91">
        <f>[19]Novembro!$D$14</f>
        <v>19.899999999999999</v>
      </c>
      <c r="L24" s="91">
        <f>[19]Novembro!$D$15</f>
        <v>22.3</v>
      </c>
      <c r="M24" s="91">
        <f>[19]Novembro!$D$16</f>
        <v>17.5</v>
      </c>
      <c r="N24" s="91">
        <f>[19]Novembro!$D$17</f>
        <v>16.7</v>
      </c>
      <c r="O24" s="91">
        <f>[19]Novembro!$D$18</f>
        <v>14.4</v>
      </c>
      <c r="P24" s="91">
        <f>[19]Novembro!$D$19</f>
        <v>21.3</v>
      </c>
      <c r="Q24" s="91">
        <f>[19]Novembro!$D$20</f>
        <v>24.1</v>
      </c>
      <c r="R24" s="91">
        <f>[19]Novembro!$D$21</f>
        <v>24.3</v>
      </c>
      <c r="S24" s="91">
        <f>[19]Novembro!$D$22</f>
        <v>23.8</v>
      </c>
      <c r="T24" s="91">
        <f>[19]Novembro!$D$23</f>
        <v>22.4</v>
      </c>
      <c r="U24" s="91">
        <f>[19]Novembro!$D$24</f>
        <v>24.6</v>
      </c>
      <c r="V24" s="91">
        <f>[19]Novembro!$D$25</f>
        <v>23.3</v>
      </c>
      <c r="W24" s="91">
        <f>[19]Novembro!$D$26</f>
        <v>21.6</v>
      </c>
      <c r="X24" s="91">
        <f>[19]Novembro!$D$27</f>
        <v>23.9</v>
      </c>
      <c r="Y24" s="91">
        <f>[19]Novembro!$D$28</f>
        <v>22.1</v>
      </c>
      <c r="Z24" s="91">
        <f>[19]Novembro!$D$29</f>
        <v>21.7</v>
      </c>
      <c r="AA24" s="91">
        <f>[19]Novembro!$D$30</f>
        <v>21.7</v>
      </c>
      <c r="AB24" s="91">
        <f>[19]Novembro!$D$31</f>
        <v>24</v>
      </c>
      <c r="AC24" s="91">
        <f>[19]Novembro!$D$32</f>
        <v>23.8</v>
      </c>
      <c r="AD24" s="91">
        <f>[19]Novembro!$D$33</f>
        <v>22.2</v>
      </c>
      <c r="AE24" s="91">
        <f>[19]Novembro!$D$34</f>
        <v>22.8</v>
      </c>
      <c r="AF24" s="81">
        <f t="shared" si="3"/>
        <v>14.4</v>
      </c>
      <c r="AG24" s="90">
        <f t="shared" si="2"/>
        <v>21.860000000000003</v>
      </c>
      <c r="AI24" t="s">
        <v>33</v>
      </c>
      <c r="AL24" t="s">
        <v>33</v>
      </c>
    </row>
    <row r="25" spans="1:38" x14ac:dyDescent="0.2">
      <c r="A25" s="50" t="s">
        <v>152</v>
      </c>
      <c r="B25" s="91">
        <f>[20]Novembro!$D5</f>
        <v>22.5</v>
      </c>
      <c r="C25" s="91">
        <f>[20]Novembro!$D6</f>
        <v>21.9</v>
      </c>
      <c r="D25" s="91">
        <f>[20]Novembro!$D7</f>
        <v>21.1</v>
      </c>
      <c r="E25" s="91">
        <f>[20]Novembro!$D8</f>
        <v>21.9</v>
      </c>
      <c r="F25" s="91">
        <f>[20]Novembro!$D9</f>
        <v>22</v>
      </c>
      <c r="G25" s="91">
        <f>[20]Novembro!$D10</f>
        <v>23.1</v>
      </c>
      <c r="H25" s="91">
        <f>[20]Novembro!$D11</f>
        <v>22.6</v>
      </c>
      <c r="I25" s="91">
        <f>[20]Novembro!$D12</f>
        <v>18.600000000000001</v>
      </c>
      <c r="J25" s="91">
        <f>[20]Novembro!$D13</f>
        <v>15.1</v>
      </c>
      <c r="K25" s="91">
        <f>[20]Novembro!$D14</f>
        <v>15.7</v>
      </c>
      <c r="L25" s="91">
        <f>[20]Novembro!$D15</f>
        <v>22.6</v>
      </c>
      <c r="M25" s="91">
        <f>[20]Novembro!$D16</f>
        <v>15.9</v>
      </c>
      <c r="N25" s="91">
        <f>[20]Novembro!$D17</f>
        <v>7.5</v>
      </c>
      <c r="O25" s="91">
        <f>[20]Novembro!$D18</f>
        <v>10.3</v>
      </c>
      <c r="P25" s="91">
        <f>[20]Novembro!$D19</f>
        <v>15.4</v>
      </c>
      <c r="Q25" s="91">
        <f>[20]Novembro!$D20</f>
        <v>23.8</v>
      </c>
      <c r="R25" s="91">
        <f>[20]Novembro!$D21</f>
        <v>22.9</v>
      </c>
      <c r="S25" s="91">
        <f>[20]Novembro!$D22</f>
        <v>23.6</v>
      </c>
      <c r="T25" s="91">
        <f>[20]Novembro!$D23</f>
        <v>20.3</v>
      </c>
      <c r="U25" s="91">
        <f>[20]Novembro!$D24</f>
        <v>22.4</v>
      </c>
      <c r="V25" s="91">
        <f>[20]Novembro!$D25</f>
        <v>22.9</v>
      </c>
      <c r="W25" s="91">
        <f>[20]Novembro!$D26</f>
        <v>22.5</v>
      </c>
      <c r="X25" s="91">
        <f>[20]Novembro!$D27</f>
        <v>22</v>
      </c>
      <c r="Y25" s="91">
        <f>[20]Novembro!$D28</f>
        <v>22.5</v>
      </c>
      <c r="Z25" s="91">
        <f>[20]Novembro!$D29</f>
        <v>21.4</v>
      </c>
      <c r="AA25" s="91">
        <f>[20]Novembro!$D30</f>
        <v>19.600000000000001</v>
      </c>
      <c r="AB25" s="91">
        <f>[20]Novembro!$D31</f>
        <v>24.8</v>
      </c>
      <c r="AC25" s="91">
        <f>[20]Novembro!$D32</f>
        <v>21.2</v>
      </c>
      <c r="AD25" s="91">
        <f>[20]Novembro!$D33</f>
        <v>21.3</v>
      </c>
      <c r="AE25" s="91">
        <f>[20]Novembro!$D34</f>
        <v>23.2</v>
      </c>
      <c r="AF25" s="81">
        <f t="shared" si="3"/>
        <v>7.5</v>
      </c>
      <c r="AG25" s="90">
        <f t="shared" si="2"/>
        <v>20.353333333333332</v>
      </c>
      <c r="AH25" s="11" t="s">
        <v>33</v>
      </c>
      <c r="AI25" t="s">
        <v>33</v>
      </c>
      <c r="AK25" t="s">
        <v>33</v>
      </c>
      <c r="AL25" t="s">
        <v>33</v>
      </c>
    </row>
    <row r="26" spans="1:38" x14ac:dyDescent="0.2">
      <c r="A26" s="50" t="s">
        <v>153</v>
      </c>
      <c r="B26" s="91">
        <f>[21]Novembro!$D$5</f>
        <v>23.5</v>
      </c>
      <c r="C26" s="91">
        <f>[21]Novembro!$D$6</f>
        <v>21.9</v>
      </c>
      <c r="D26" s="91">
        <f>[21]Novembro!$D$7</f>
        <v>20.8</v>
      </c>
      <c r="E26" s="91">
        <f>[21]Novembro!$D$8</f>
        <v>21.6</v>
      </c>
      <c r="F26" s="91">
        <f>[21]Novembro!$D$9</f>
        <v>23</v>
      </c>
      <c r="G26" s="91">
        <f>[21]Novembro!$D$10</f>
        <v>22.2</v>
      </c>
      <c r="H26" s="91">
        <f>[21]Novembro!$D$11</f>
        <v>22.4</v>
      </c>
      <c r="I26" s="91">
        <f>[21]Novembro!$D$12</f>
        <v>20.5</v>
      </c>
      <c r="J26" s="91">
        <f>[21]Novembro!$D$13</f>
        <v>20.2</v>
      </c>
      <c r="K26" s="91">
        <f>[21]Novembro!$D$14</f>
        <v>18.8</v>
      </c>
      <c r="L26" s="91">
        <f>[21]Novembro!$D$15</f>
        <v>22.7</v>
      </c>
      <c r="M26" s="91">
        <f>[21]Novembro!$D$16</f>
        <v>17.600000000000001</v>
      </c>
      <c r="N26" s="91">
        <f>[21]Novembro!$D$17</f>
        <v>16.600000000000001</v>
      </c>
      <c r="O26" s="91">
        <f>[21]Novembro!$D$18</f>
        <v>16.5</v>
      </c>
      <c r="P26" s="91">
        <f>[21]Novembro!$D$19</f>
        <v>21</v>
      </c>
      <c r="Q26" s="91">
        <f>[21]Novembro!$D$20</f>
        <v>23.6</v>
      </c>
      <c r="R26" s="91">
        <f>[21]Novembro!$D$21</f>
        <v>24.1</v>
      </c>
      <c r="S26" s="91">
        <f>[21]Novembro!$D$22</f>
        <v>23.6</v>
      </c>
      <c r="T26" s="91">
        <f>[21]Novembro!$D$23</f>
        <v>21.3</v>
      </c>
      <c r="U26" s="91">
        <f>[21]Novembro!$D$24</f>
        <v>23.5</v>
      </c>
      <c r="V26" s="91">
        <f>[21]Novembro!$D$25</f>
        <v>23.1</v>
      </c>
      <c r="W26" s="91">
        <f>[21]Novembro!$D$26</f>
        <v>22.1</v>
      </c>
      <c r="X26" s="91">
        <f>[21]Novembro!$D$27</f>
        <v>23.5</v>
      </c>
      <c r="Y26" s="91">
        <f>[21]Novembro!$D$28</f>
        <v>22.3</v>
      </c>
      <c r="Z26" s="91">
        <f>[21]Novembro!$D$29</f>
        <v>21.5</v>
      </c>
      <c r="AA26" s="91">
        <f>[21]Novembro!$D$30</f>
        <v>22.6</v>
      </c>
      <c r="AB26" s="91">
        <f>[21]Novembro!$D$31</f>
        <v>23.9</v>
      </c>
      <c r="AC26" s="91">
        <f>[21]Novembro!$D$32</f>
        <v>23.9</v>
      </c>
      <c r="AD26" s="91">
        <f>[21]Novembro!$D$33</f>
        <v>22</v>
      </c>
      <c r="AE26" s="91">
        <f>[21]Novembro!$D$34</f>
        <v>22.5</v>
      </c>
      <c r="AF26" s="81">
        <f t="shared" si="3"/>
        <v>16.5</v>
      </c>
      <c r="AG26" s="90">
        <f t="shared" ref="AG26:AG50" si="4">AVERAGE(B26:AE26)</f>
        <v>21.76</v>
      </c>
      <c r="AI26" t="s">
        <v>33</v>
      </c>
      <c r="AL26" t="s">
        <v>33</v>
      </c>
    </row>
    <row r="27" spans="1:38" x14ac:dyDescent="0.2">
      <c r="A27" s="50" t="s">
        <v>8</v>
      </c>
      <c r="B27" s="91">
        <f>[22]Novembro!$D$5</f>
        <v>22.5</v>
      </c>
      <c r="C27" s="91">
        <f>[22]Novembro!$D$6</f>
        <v>21.7</v>
      </c>
      <c r="D27" s="91">
        <f>[22]Novembro!$D$7</f>
        <v>20.100000000000001</v>
      </c>
      <c r="E27" s="91">
        <f>[22]Novembro!$D$8</f>
        <v>21.8</v>
      </c>
      <c r="F27" s="91">
        <f>[22]Novembro!$D$9</f>
        <v>21.6</v>
      </c>
      <c r="G27" s="91">
        <f>[22]Novembro!$D$10</f>
        <v>22.7</v>
      </c>
      <c r="H27" s="91">
        <f>[22]Novembro!$D$11</f>
        <v>21.5</v>
      </c>
      <c r="I27" s="91">
        <f>[22]Novembro!$D$12</f>
        <v>20.100000000000001</v>
      </c>
      <c r="J27" s="91">
        <f>[22]Novembro!$D$13</f>
        <v>19.100000000000001</v>
      </c>
      <c r="K27" s="91">
        <f>[22]Novembro!$D$14</f>
        <v>18.100000000000001</v>
      </c>
      <c r="L27" s="91">
        <f>[22]Novembro!$D$15</f>
        <v>21.9</v>
      </c>
      <c r="M27" s="91">
        <f>[22]Novembro!$D$16</f>
        <v>16.100000000000001</v>
      </c>
      <c r="N27" s="91">
        <f>[22]Novembro!$D$17</f>
        <v>13</v>
      </c>
      <c r="O27" s="91">
        <f>[22]Novembro!$D$18</f>
        <v>12.8</v>
      </c>
      <c r="P27" s="91">
        <f>[22]Novembro!$D$19</f>
        <v>19.7</v>
      </c>
      <c r="Q27" s="91">
        <f>[22]Novembro!$D$20</f>
        <v>22.4</v>
      </c>
      <c r="R27" s="91">
        <f>[22]Novembro!$D$21</f>
        <v>22.1</v>
      </c>
      <c r="S27" s="91">
        <f>[22]Novembro!$D$22</f>
        <v>23.4</v>
      </c>
      <c r="T27" s="91">
        <f>[22]Novembro!$D$23</f>
        <v>22.6</v>
      </c>
      <c r="U27" s="91">
        <f>[22]Novembro!$D$24</f>
        <v>23.2</v>
      </c>
      <c r="V27" s="91">
        <f>[22]Novembro!$D$25</f>
        <v>23</v>
      </c>
      <c r="W27" s="91">
        <f>[22]Novembro!$D$26</f>
        <v>22</v>
      </c>
      <c r="X27" s="91">
        <f>[22]Novembro!$D$27</f>
        <v>22.4</v>
      </c>
      <c r="Y27" s="91">
        <f>[22]Novembro!$D$28</f>
        <v>21.3</v>
      </c>
      <c r="Z27" s="91">
        <f>[22]Novembro!$D$29</f>
        <v>20.3</v>
      </c>
      <c r="AA27" s="91">
        <f>[22]Novembro!$D$30</f>
        <v>21.8</v>
      </c>
      <c r="AB27" s="91">
        <f>[22]Novembro!$D$31</f>
        <v>25.2</v>
      </c>
      <c r="AC27" s="91">
        <f>[22]Novembro!$D$32</f>
        <v>21</v>
      </c>
      <c r="AD27" s="91">
        <f>[22]Novembro!$D$33</f>
        <v>20.7</v>
      </c>
      <c r="AE27" s="91">
        <f>[22]Novembro!$D$34</f>
        <v>22.5</v>
      </c>
      <c r="AF27" s="81">
        <f t="shared" si="3"/>
        <v>12.8</v>
      </c>
      <c r="AG27" s="90">
        <f t="shared" si="4"/>
        <v>20.886666666666667</v>
      </c>
      <c r="AI27" t="s">
        <v>33</v>
      </c>
      <c r="AK27" t="s">
        <v>33</v>
      </c>
    </row>
    <row r="28" spans="1:38" x14ac:dyDescent="0.2">
      <c r="A28" s="50" t="s">
        <v>9</v>
      </c>
      <c r="B28" s="91">
        <f>[23]Novembro!$D5</f>
        <v>22.6</v>
      </c>
      <c r="C28" s="91">
        <f>[23]Novembro!$D6</f>
        <v>21.7</v>
      </c>
      <c r="D28" s="91">
        <f>[23]Novembro!$D7</f>
        <v>19.8</v>
      </c>
      <c r="E28" s="91">
        <f>[23]Novembro!$D8</f>
        <v>22.4</v>
      </c>
      <c r="F28" s="91">
        <f>[23]Novembro!$D9</f>
        <v>22.6</v>
      </c>
      <c r="G28" s="91">
        <f>[23]Novembro!$D10</f>
        <v>23</v>
      </c>
      <c r="H28" s="91">
        <f>[23]Novembro!$D11</f>
        <v>22.8</v>
      </c>
      <c r="I28" s="91">
        <f>[23]Novembro!$D12</f>
        <v>21.2</v>
      </c>
      <c r="J28" s="91">
        <f>[23]Novembro!$D13</f>
        <v>20.6</v>
      </c>
      <c r="K28" s="91">
        <f>[23]Novembro!$D14</f>
        <v>22.2</v>
      </c>
      <c r="L28" s="91">
        <f>[23]Novembro!$D15</f>
        <v>23</v>
      </c>
      <c r="M28" s="91">
        <f>[23]Novembro!$D16</f>
        <v>17.8</v>
      </c>
      <c r="N28" s="91">
        <f>[23]Novembro!$D17</f>
        <v>16.5</v>
      </c>
      <c r="O28" s="91">
        <f>[23]Novembro!$D18</f>
        <v>18.2</v>
      </c>
      <c r="P28" s="91">
        <f>[23]Novembro!$D19</f>
        <v>21.5</v>
      </c>
      <c r="Q28" s="91">
        <f>[23]Novembro!$D20</f>
        <v>23.1</v>
      </c>
      <c r="R28" s="91">
        <f>[23]Novembro!$D21</f>
        <v>23.1</v>
      </c>
      <c r="S28" s="91">
        <f>[23]Novembro!$D22</f>
        <v>24</v>
      </c>
      <c r="T28" s="91">
        <f>[23]Novembro!$D23</f>
        <v>23.9</v>
      </c>
      <c r="U28" s="91">
        <f>[23]Novembro!$D24</f>
        <v>24.1</v>
      </c>
      <c r="V28" s="91">
        <f>[23]Novembro!$D25</f>
        <v>23.7</v>
      </c>
      <c r="W28" s="91">
        <f>[23]Novembro!$D26</f>
        <v>22.1</v>
      </c>
      <c r="X28" s="91">
        <f>[23]Novembro!$D27</f>
        <v>23.5</v>
      </c>
      <c r="Y28" s="91">
        <f>[23]Novembro!$D28</f>
        <v>21.5</v>
      </c>
      <c r="Z28" s="91">
        <f>[23]Novembro!$D29</f>
        <v>21</v>
      </c>
      <c r="AA28" s="91">
        <f>[23]Novembro!$D30</f>
        <v>23.3</v>
      </c>
      <c r="AB28" s="91">
        <f>[23]Novembro!$D31</f>
        <v>26</v>
      </c>
      <c r="AC28" s="91">
        <f>[23]Novembro!$D32</f>
        <v>25</v>
      </c>
      <c r="AD28" s="91">
        <f>[23]Novembro!$D33</f>
        <v>22.1</v>
      </c>
      <c r="AE28" s="91">
        <f>[23]Novembro!$D34</f>
        <v>22.7</v>
      </c>
      <c r="AF28" s="81">
        <f t="shared" si="3"/>
        <v>16.5</v>
      </c>
      <c r="AG28" s="90">
        <f t="shared" si="4"/>
        <v>22.166666666666671</v>
      </c>
      <c r="AK28" t="s">
        <v>33</v>
      </c>
      <c r="AL28" t="s">
        <v>33</v>
      </c>
    </row>
    <row r="29" spans="1:38" x14ac:dyDescent="0.2">
      <c r="A29" s="50" t="s">
        <v>30</v>
      </c>
      <c r="B29" s="91">
        <f>[24]Novembro!$D$5</f>
        <v>21.4</v>
      </c>
      <c r="C29" s="91">
        <f>[24]Novembro!$D$6</f>
        <v>21.9</v>
      </c>
      <c r="D29" s="91">
        <f>[24]Novembro!$D$7</f>
        <v>21.2</v>
      </c>
      <c r="E29" s="91">
        <f>[24]Novembro!$D$8</f>
        <v>20.7</v>
      </c>
      <c r="F29" s="91">
        <f>[24]Novembro!$D$9</f>
        <v>22.7</v>
      </c>
      <c r="G29" s="91">
        <f>[24]Novembro!$D$10</f>
        <v>22.8</v>
      </c>
      <c r="H29" s="91">
        <f>[24]Novembro!$D$11</f>
        <v>23</v>
      </c>
      <c r="I29" s="91">
        <f>[24]Novembro!$D$12</f>
        <v>21.9</v>
      </c>
      <c r="J29" s="91">
        <f>[24]Novembro!$D$13</f>
        <v>19.8</v>
      </c>
      <c r="K29" s="91">
        <f>[24]Novembro!$D$14</f>
        <v>18.7</v>
      </c>
      <c r="L29" s="91">
        <f>[24]Novembro!$D$15</f>
        <v>22.8</v>
      </c>
      <c r="M29" s="91">
        <f>[24]Novembro!$D$16</f>
        <v>19.100000000000001</v>
      </c>
      <c r="N29" s="91">
        <f>[24]Novembro!$D$17</f>
        <v>15.6</v>
      </c>
      <c r="O29" s="91">
        <f>[24]Novembro!$D$18</f>
        <v>13.7</v>
      </c>
      <c r="P29" s="91">
        <f>[24]Novembro!$D$19</f>
        <v>15.8</v>
      </c>
      <c r="Q29" s="91">
        <f>[24]Novembro!$D$20</f>
        <v>24.5</v>
      </c>
      <c r="R29" s="91">
        <f>[24]Novembro!$D$21</f>
        <v>25.2</v>
      </c>
      <c r="S29" s="91">
        <f>[24]Novembro!$D$22</f>
        <v>24.3</v>
      </c>
      <c r="T29" s="91">
        <f>[24]Novembro!$D$23</f>
        <v>22.6</v>
      </c>
      <c r="U29" s="91">
        <f>[24]Novembro!$D$24</f>
        <v>23.5</v>
      </c>
      <c r="V29" s="91">
        <f>[24]Novembro!$D$25</f>
        <v>23.7</v>
      </c>
      <c r="W29" s="91">
        <f>[24]Novembro!$D$26</f>
        <v>24</v>
      </c>
      <c r="X29" s="91">
        <f>[24]Novembro!$D$27</f>
        <v>23.9</v>
      </c>
      <c r="Y29" s="91">
        <f>[24]Novembro!$D$28</f>
        <v>23.3</v>
      </c>
      <c r="Z29" s="91">
        <f>[24]Novembro!$D$29</f>
        <v>23.8</v>
      </c>
      <c r="AA29" s="91">
        <f>[24]Novembro!$D$30</f>
        <v>22.9</v>
      </c>
      <c r="AB29" s="91">
        <f>[24]Novembro!$D$31</f>
        <v>25.1</v>
      </c>
      <c r="AC29" s="91">
        <f>[24]Novembro!$D$32</f>
        <v>26.5</v>
      </c>
      <c r="AD29" s="91">
        <f>[24]Novembro!$D$33</f>
        <v>26.2</v>
      </c>
      <c r="AE29" s="91">
        <f>[24]Novembro!$D$34</f>
        <v>24.3</v>
      </c>
      <c r="AF29" s="81">
        <f t="shared" si="3"/>
        <v>13.7</v>
      </c>
      <c r="AG29" s="90">
        <f t="shared" si="4"/>
        <v>22.163333333333334</v>
      </c>
      <c r="AL29" t="s">
        <v>33</v>
      </c>
    </row>
    <row r="30" spans="1:38" x14ac:dyDescent="0.2">
      <c r="A30" s="50" t="s">
        <v>10</v>
      </c>
      <c r="B30" s="91">
        <f>[25]Novembro!$D$5</f>
        <v>22.9</v>
      </c>
      <c r="C30" s="91">
        <f>[25]Novembro!$D$6</f>
        <v>20.5</v>
      </c>
      <c r="D30" s="91">
        <f>[25]Novembro!$D$7</f>
        <v>20.2</v>
      </c>
      <c r="E30" s="91">
        <f>[25]Novembro!$D$8</f>
        <v>22.2</v>
      </c>
      <c r="F30" s="91">
        <f>[25]Novembro!$D$9</f>
        <v>22.7</v>
      </c>
      <c r="G30" s="91">
        <f>[25]Novembro!$D$10</f>
        <v>23</v>
      </c>
      <c r="H30" s="91">
        <f>[25]Novembro!$D$11</f>
        <v>21.8</v>
      </c>
      <c r="I30" s="91">
        <f>[25]Novembro!$D$12</f>
        <v>20.2</v>
      </c>
      <c r="J30" s="91">
        <f>[25]Novembro!$D$13</f>
        <v>18.8</v>
      </c>
      <c r="K30" s="91">
        <f>[25]Novembro!$D$14</f>
        <v>19</v>
      </c>
      <c r="L30" s="91">
        <f>[25]Novembro!$D$15</f>
        <v>22.2</v>
      </c>
      <c r="M30" s="91">
        <f>[25]Novembro!$D$16</f>
        <v>16.5</v>
      </c>
      <c r="N30" s="91">
        <f>[25]Novembro!$D$17</f>
        <v>12.7</v>
      </c>
      <c r="O30" s="91">
        <f>[25]Novembro!$D$18</f>
        <v>14</v>
      </c>
      <c r="P30" s="91">
        <f>[25]Novembro!$D$19</f>
        <v>19.7</v>
      </c>
      <c r="Q30" s="91">
        <f>[25]Novembro!$D$20</f>
        <v>23.4</v>
      </c>
      <c r="R30" s="91">
        <f>[25]Novembro!$D$21</f>
        <v>23.6</v>
      </c>
      <c r="S30" s="91">
        <f>[25]Novembro!$D$22</f>
        <v>23.8</v>
      </c>
      <c r="T30" s="91">
        <f>[25]Novembro!$D$23</f>
        <v>21.7</v>
      </c>
      <c r="U30" s="91">
        <f>[25]Novembro!$D$24</f>
        <v>24</v>
      </c>
      <c r="V30" s="91">
        <f>[25]Novembro!$D$25</f>
        <v>23.2</v>
      </c>
      <c r="W30" s="91">
        <f>[25]Novembro!$D$26</f>
        <v>22.7</v>
      </c>
      <c r="X30" s="91">
        <f>[25]Novembro!$D$27</f>
        <v>24</v>
      </c>
      <c r="Y30" s="91">
        <f>[25]Novembro!$D$28</f>
        <v>22</v>
      </c>
      <c r="Z30" s="91">
        <f>[25]Novembro!$D$29</f>
        <v>21.9</v>
      </c>
      <c r="AA30" s="91">
        <f>[25]Novembro!$D$30</f>
        <v>21.3</v>
      </c>
      <c r="AB30" s="91">
        <f>[25]Novembro!$D$31</f>
        <v>25.5</v>
      </c>
      <c r="AC30" s="91">
        <f>[25]Novembro!$D$32</f>
        <v>22.9</v>
      </c>
      <c r="AD30" s="91">
        <f>[25]Novembro!$D$33</f>
        <v>21.7</v>
      </c>
      <c r="AE30" s="91">
        <f>[25]Novembro!$D$34</f>
        <v>22.9</v>
      </c>
      <c r="AF30" s="81">
        <f t="shared" si="3"/>
        <v>12.7</v>
      </c>
      <c r="AG30" s="90">
        <f t="shared" si="4"/>
        <v>21.366666666666664</v>
      </c>
      <c r="AK30" t="s">
        <v>33</v>
      </c>
    </row>
    <row r="31" spans="1:38" x14ac:dyDescent="0.2">
      <c r="A31" s="50" t="s">
        <v>154</v>
      </c>
      <c r="B31" s="91">
        <f>[26]Novembro!$D5</f>
        <v>22.6</v>
      </c>
      <c r="C31" s="91">
        <f>[26]Novembro!$D6</f>
        <v>21.1</v>
      </c>
      <c r="D31" s="91">
        <f>[26]Novembro!$D7</f>
        <v>20</v>
      </c>
      <c r="E31" s="91">
        <f>[26]Novembro!$D8</f>
        <v>19.7</v>
      </c>
      <c r="F31" s="91">
        <f>[26]Novembro!$D9</f>
        <v>21.9</v>
      </c>
      <c r="G31" s="91">
        <f>[26]Novembro!$D10</f>
        <v>22.5</v>
      </c>
      <c r="H31" s="91">
        <f>[26]Novembro!$D11</f>
        <v>19.7</v>
      </c>
      <c r="I31" s="91">
        <f>[26]Novembro!$D12</f>
        <v>19.2</v>
      </c>
      <c r="J31" s="91">
        <f>[26]Novembro!$D13</f>
        <v>18.399999999999999</v>
      </c>
      <c r="K31" s="91">
        <f>[26]Novembro!$D14</f>
        <v>18.600000000000001</v>
      </c>
      <c r="L31" s="91">
        <f>[26]Novembro!$D15</f>
        <v>20.9</v>
      </c>
      <c r="M31" s="91">
        <f>[26]Novembro!$D16</f>
        <v>15.2</v>
      </c>
      <c r="N31" s="91">
        <f>[26]Novembro!$D17</f>
        <v>13</v>
      </c>
      <c r="O31" s="91">
        <f>[26]Novembro!$D18</f>
        <v>15.1</v>
      </c>
      <c r="P31" s="91">
        <f>[26]Novembro!$D19</f>
        <v>18.100000000000001</v>
      </c>
      <c r="Q31" s="91">
        <f>[26]Novembro!$D20</f>
        <v>22.2</v>
      </c>
      <c r="R31" s="91">
        <f>[26]Novembro!$D21</f>
        <v>22.9</v>
      </c>
      <c r="S31" s="91">
        <f>[26]Novembro!$D22</f>
        <v>22.2</v>
      </c>
      <c r="T31" s="91">
        <f>[26]Novembro!$D23</f>
        <v>21.2</v>
      </c>
      <c r="U31" s="91">
        <f>[26]Novembro!$D24</f>
        <v>22.5</v>
      </c>
      <c r="V31" s="91">
        <f>[26]Novembro!$D25</f>
        <v>22.8</v>
      </c>
      <c r="W31" s="91">
        <f>[26]Novembro!$D26</f>
        <v>21.8</v>
      </c>
      <c r="X31" s="91">
        <f>[26]Novembro!$D27</f>
        <v>22</v>
      </c>
      <c r="Y31" s="91">
        <f>[26]Novembro!$D28</f>
        <v>21.1</v>
      </c>
      <c r="Z31" s="91">
        <f>[26]Novembro!$D29</f>
        <v>19.899999999999999</v>
      </c>
      <c r="AA31" s="91">
        <f>[26]Novembro!$D30</f>
        <v>20.100000000000001</v>
      </c>
      <c r="AB31" s="91">
        <f>[26]Novembro!$D31</f>
        <v>22.3</v>
      </c>
      <c r="AC31" s="91">
        <f>[26]Novembro!$D32</f>
        <v>22.6</v>
      </c>
      <c r="AD31" s="91">
        <f>[26]Novembro!$D33</f>
        <v>21</v>
      </c>
      <c r="AE31" s="91">
        <f>[26]Novembro!$D34</f>
        <v>21.7</v>
      </c>
      <c r="AF31" s="81">
        <f t="shared" si="3"/>
        <v>13</v>
      </c>
      <c r="AG31" s="90">
        <f t="shared" si="4"/>
        <v>20.41</v>
      </c>
      <c r="AH31" s="11" t="s">
        <v>33</v>
      </c>
      <c r="AI31" t="s">
        <v>33</v>
      </c>
      <c r="AK31" t="s">
        <v>33</v>
      </c>
      <c r="AL31" t="s">
        <v>33</v>
      </c>
    </row>
    <row r="32" spans="1:38" x14ac:dyDescent="0.2">
      <c r="A32" s="50" t="s">
        <v>11</v>
      </c>
      <c r="B32" s="91">
        <f>[27]Novembro!$D$5</f>
        <v>22</v>
      </c>
      <c r="C32" s="91">
        <f>[27]Novembro!$D$6</f>
        <v>20.6</v>
      </c>
      <c r="D32" s="91">
        <f>[27]Novembro!$D$7</f>
        <v>20.8</v>
      </c>
      <c r="E32" s="91">
        <f>[27]Novembro!$D$8</f>
        <v>21.7</v>
      </c>
      <c r="F32" s="91">
        <f>[27]Novembro!$D$9</f>
        <v>21.6</v>
      </c>
      <c r="G32" s="91">
        <f>[27]Novembro!$D$10</f>
        <v>21.5</v>
      </c>
      <c r="H32" s="91">
        <f>[27]Novembro!$D$11</f>
        <v>21.5</v>
      </c>
      <c r="I32" s="91">
        <f>[27]Novembro!$D$12</f>
        <v>20.3</v>
      </c>
      <c r="J32" s="91">
        <f>[27]Novembro!$D$13</f>
        <v>19.8</v>
      </c>
      <c r="K32" s="91">
        <f>[27]Novembro!$D$14</f>
        <v>17.8</v>
      </c>
      <c r="L32" s="91">
        <f>[27]Novembro!$D$15</f>
        <v>20.100000000000001</v>
      </c>
      <c r="M32" s="91">
        <f>[27]Novembro!$D$16</f>
        <v>18.2</v>
      </c>
      <c r="N32" s="91">
        <f>[27]Novembro!$D$17</f>
        <v>15.7</v>
      </c>
      <c r="O32" s="91">
        <f>[27]Novembro!$D$18</f>
        <v>12</v>
      </c>
      <c r="P32" s="91">
        <f>[27]Novembro!$D$19</f>
        <v>16</v>
      </c>
      <c r="Q32" s="91">
        <f>[27]Novembro!$D$20</f>
        <v>20.9</v>
      </c>
      <c r="R32" s="91">
        <f>[27]Novembro!$D$21</f>
        <v>23</v>
      </c>
      <c r="S32" s="91">
        <f>[27]Novembro!$D$22</f>
        <v>21.6</v>
      </c>
      <c r="T32" s="91">
        <f>[27]Novembro!$D$23</f>
        <v>20.5</v>
      </c>
      <c r="U32" s="91">
        <f>[27]Novembro!$D$24</f>
        <v>22.7</v>
      </c>
      <c r="V32" s="91">
        <f>[27]Novembro!$D$25</f>
        <v>22.7</v>
      </c>
      <c r="W32" s="91">
        <f>[27]Novembro!$D$26</f>
        <v>21.9</v>
      </c>
      <c r="X32" s="91">
        <f>[27]Novembro!$D$27</f>
        <v>21.9</v>
      </c>
      <c r="Y32" s="91">
        <f>[27]Novembro!$D$28</f>
        <v>21.2</v>
      </c>
      <c r="Z32" s="91">
        <f>[27]Novembro!$D$29</f>
        <v>19.399999999999999</v>
      </c>
      <c r="AA32" s="91">
        <f>[27]Novembro!$D$30</f>
        <v>19.3</v>
      </c>
      <c r="AB32" s="91">
        <f>[27]Novembro!$D$31</f>
        <v>23</v>
      </c>
      <c r="AC32" s="91">
        <f>[27]Novembro!$D$32</f>
        <v>22.6</v>
      </c>
      <c r="AD32" s="91">
        <f>[27]Novembro!$D$33</f>
        <v>22</v>
      </c>
      <c r="AE32" s="91">
        <f>[27]Novembro!$D$34</f>
        <v>22.7</v>
      </c>
      <c r="AF32" s="81">
        <f t="shared" si="3"/>
        <v>12</v>
      </c>
      <c r="AG32" s="90">
        <f t="shared" si="4"/>
        <v>20.5</v>
      </c>
    </row>
    <row r="33" spans="1:38" s="5" customFormat="1" x14ac:dyDescent="0.2">
      <c r="A33" s="50" t="s">
        <v>12</v>
      </c>
      <c r="B33" s="91">
        <f>[28]Novembro!$D$5</f>
        <v>22.4</v>
      </c>
      <c r="C33" s="91">
        <f>[28]Novembro!$D$6</f>
        <v>22.4</v>
      </c>
      <c r="D33" s="91">
        <f>[28]Novembro!$D$7</f>
        <v>22.9</v>
      </c>
      <c r="E33" s="91">
        <f>[28]Novembro!$D$8</f>
        <v>21.5</v>
      </c>
      <c r="F33" s="91">
        <f>[28]Novembro!$D$9</f>
        <v>23.9</v>
      </c>
      <c r="G33" s="91">
        <f>[28]Novembro!$D$10</f>
        <v>22.9</v>
      </c>
      <c r="H33" s="91">
        <f>[28]Novembro!$D$11</f>
        <v>23.9</v>
      </c>
      <c r="I33" s="91">
        <f>[28]Novembro!$D$12</f>
        <v>23.2</v>
      </c>
      <c r="J33" s="91">
        <f>[28]Novembro!$D$13</f>
        <v>20.8</v>
      </c>
      <c r="K33" s="91">
        <f>[28]Novembro!$D$14</f>
        <v>20.3</v>
      </c>
      <c r="L33" s="91">
        <f>[28]Novembro!$D$15</f>
        <v>22.1</v>
      </c>
      <c r="M33" s="91">
        <f>[28]Novembro!$D$16</f>
        <v>22.8</v>
      </c>
      <c r="N33" s="91">
        <f>[28]Novembro!$D$17</f>
        <v>17.899999999999999</v>
      </c>
      <c r="O33" s="91">
        <f>[28]Novembro!$D$18</f>
        <v>14.1</v>
      </c>
      <c r="P33" s="91">
        <f>[28]Novembro!$D$19</f>
        <v>17.2</v>
      </c>
      <c r="Q33" s="91">
        <f>[28]Novembro!$D$20</f>
        <v>24.4</v>
      </c>
      <c r="R33" s="91">
        <f>[28]Novembro!$D$21</f>
        <v>24.2</v>
      </c>
      <c r="S33" s="91">
        <f>[28]Novembro!$D$22</f>
        <v>23.9</v>
      </c>
      <c r="T33" s="91">
        <f>[28]Novembro!$D$23</f>
        <v>23.4</v>
      </c>
      <c r="U33" s="91">
        <f>[28]Novembro!$D$24</f>
        <v>23.4</v>
      </c>
      <c r="V33" s="91">
        <f>[28]Novembro!$D$25</f>
        <v>24.1</v>
      </c>
      <c r="W33" s="91">
        <f>[28]Novembro!$D$26</f>
        <v>24.6</v>
      </c>
      <c r="X33" s="91">
        <f>[28]Novembro!$D$27</f>
        <v>24.3</v>
      </c>
      <c r="Y33" s="91">
        <f>[28]Novembro!$D$28</f>
        <v>23.5</v>
      </c>
      <c r="Z33" s="91">
        <f>[28]Novembro!$D$29</f>
        <v>23.6</v>
      </c>
      <c r="AA33" s="91">
        <f>[28]Novembro!$D$30</f>
        <v>24.4</v>
      </c>
      <c r="AB33" s="91">
        <f>[28]Novembro!$D$31</f>
        <v>24.5</v>
      </c>
      <c r="AC33" s="91">
        <f>[28]Novembro!$D$32</f>
        <v>26.6</v>
      </c>
      <c r="AD33" s="91">
        <f>[28]Novembro!$D$33</f>
        <v>26.9</v>
      </c>
      <c r="AE33" s="91">
        <f>[28]Novembro!$D$34</f>
        <v>24.5</v>
      </c>
      <c r="AF33" s="81">
        <f t="shared" si="3"/>
        <v>14.1</v>
      </c>
      <c r="AG33" s="90">
        <f t="shared" si="4"/>
        <v>22.819999999999997</v>
      </c>
      <c r="AK33" s="5" t="s">
        <v>33</v>
      </c>
    </row>
    <row r="34" spans="1:38" x14ac:dyDescent="0.2">
      <c r="A34" s="50" t="s">
        <v>235</v>
      </c>
      <c r="B34" s="91">
        <f>[29]Novembro!$D$5</f>
        <v>22.9</v>
      </c>
      <c r="C34" s="91">
        <f>[29]Novembro!$D$6</f>
        <v>22.8</v>
      </c>
      <c r="D34" s="91">
        <f>[29]Novembro!$D$7</f>
        <v>23.6</v>
      </c>
      <c r="E34" s="91">
        <f>[29]Novembro!$D$8</f>
        <v>22.6</v>
      </c>
      <c r="F34" s="91">
        <f>[29]Novembro!$D$9</f>
        <v>22.3</v>
      </c>
      <c r="G34" s="91">
        <f>[29]Novembro!$D$10</f>
        <v>23</v>
      </c>
      <c r="H34" s="91">
        <f>[29]Novembro!$D$11</f>
        <v>23.4</v>
      </c>
      <c r="I34" s="91">
        <f>[29]Novembro!$D$12</f>
        <v>22.8</v>
      </c>
      <c r="J34" s="91">
        <f>[29]Novembro!$D$13</f>
        <v>20.8</v>
      </c>
      <c r="K34" s="91">
        <f>[29]Novembro!$D$14</f>
        <v>20.100000000000001</v>
      </c>
      <c r="L34" s="91">
        <f>[29]Novembro!$D$15</f>
        <v>21.9</v>
      </c>
      <c r="M34" s="91">
        <f>[29]Novembro!$D$16</f>
        <v>23.7</v>
      </c>
      <c r="N34" s="91">
        <f>[29]Novembro!$D$17</f>
        <v>18.399999999999999</v>
      </c>
      <c r="O34" s="91">
        <f>[29]Novembro!$D$18</f>
        <v>16.899999999999999</v>
      </c>
      <c r="P34" s="91">
        <f>[29]Novembro!$D$19</f>
        <v>19.8</v>
      </c>
      <c r="Q34" s="91">
        <f>[29]Novembro!$D$20</f>
        <v>24.8</v>
      </c>
      <c r="R34" s="91">
        <f>[29]Novembro!$D$21</f>
        <v>25.3</v>
      </c>
      <c r="S34" s="91">
        <f>[29]Novembro!$D$22</f>
        <v>24</v>
      </c>
      <c r="T34" s="91">
        <f>[29]Novembro!$D$23</f>
        <v>22.7</v>
      </c>
      <c r="U34" s="91">
        <f>[29]Novembro!$D$24</f>
        <v>23.9</v>
      </c>
      <c r="V34" s="91">
        <f>[29]Novembro!$D$25</f>
        <v>23.9</v>
      </c>
      <c r="W34" s="91">
        <f>[29]Novembro!$D$26</f>
        <v>23.7</v>
      </c>
      <c r="X34" s="91">
        <f>[29]Novembro!$D$27</f>
        <v>23.9</v>
      </c>
      <c r="Y34" s="91">
        <f>[29]Novembro!$D$28</f>
        <v>23</v>
      </c>
      <c r="Z34" s="91">
        <f>[29]Novembro!$D$29</f>
        <v>23.1</v>
      </c>
      <c r="AA34" s="91">
        <f>[29]Novembro!$D$30</f>
        <v>26.1</v>
      </c>
      <c r="AB34" s="91">
        <f>[29]Novembro!$D$31</f>
        <v>25</v>
      </c>
      <c r="AC34" s="91">
        <f>[29]Novembro!$D$32</f>
        <v>25.9</v>
      </c>
      <c r="AD34" s="91">
        <f>[29]Novembro!$D$33</f>
        <v>25.1</v>
      </c>
      <c r="AE34" s="91">
        <f>[29]Novembro!$D$34</f>
        <v>22.8</v>
      </c>
      <c r="AF34" s="81">
        <f t="shared" si="3"/>
        <v>16.899999999999999</v>
      </c>
      <c r="AG34" s="90">
        <f t="shared" si="4"/>
        <v>22.939999999999998</v>
      </c>
      <c r="AI34" t="s">
        <v>33</v>
      </c>
      <c r="AJ34" t="s">
        <v>33</v>
      </c>
    </row>
    <row r="35" spans="1:38" x14ac:dyDescent="0.2">
      <c r="A35" s="50" t="s">
        <v>234</v>
      </c>
      <c r="B35" s="91">
        <f>[30]Novembro!$D$5</f>
        <v>20.2</v>
      </c>
      <c r="C35" s="91">
        <f>[30]Novembro!$D$6</f>
        <v>21.5</v>
      </c>
      <c r="D35" s="91">
        <f>[30]Novembro!$D$7</f>
        <v>20.3</v>
      </c>
      <c r="E35" s="91">
        <f>[30]Novembro!$D$8</f>
        <v>21.8</v>
      </c>
      <c r="F35" s="91">
        <f>[30]Novembro!$D$9</f>
        <v>22.6</v>
      </c>
      <c r="G35" s="91">
        <f>[30]Novembro!$D$10</f>
        <v>21.6</v>
      </c>
      <c r="H35" s="91">
        <f>[30]Novembro!$D$11</f>
        <v>21.3</v>
      </c>
      <c r="I35" s="91">
        <f>[30]Novembro!$D$12</f>
        <v>20.3</v>
      </c>
      <c r="J35" s="91">
        <f>[30]Novembro!$D$13</f>
        <v>19.3</v>
      </c>
      <c r="K35" s="91">
        <f>[30]Novembro!$D$14</f>
        <v>20.3</v>
      </c>
      <c r="L35" s="91">
        <f>[30]Novembro!$D$15</f>
        <v>22.5</v>
      </c>
      <c r="M35" s="91">
        <f>[30]Novembro!$D$16</f>
        <v>18.399999999999999</v>
      </c>
      <c r="N35" s="91">
        <f>[30]Novembro!$D$17</f>
        <v>14.8</v>
      </c>
      <c r="O35" s="91">
        <f>[30]Novembro!$D$18</f>
        <v>12.4</v>
      </c>
      <c r="P35" s="91">
        <f>[30]Novembro!$D$19</f>
        <v>19.600000000000001</v>
      </c>
      <c r="Q35" s="91">
        <f>[30]Novembro!$D$20</f>
        <v>23.2</v>
      </c>
      <c r="R35" s="91">
        <f>[30]Novembro!$D$21</f>
        <v>23.4</v>
      </c>
      <c r="S35" s="91">
        <f>[30]Novembro!$D$22</f>
        <v>21.5</v>
      </c>
      <c r="T35" s="91">
        <f>[30]Novembro!$D$23</f>
        <v>21.7</v>
      </c>
      <c r="U35" s="91">
        <f>[30]Novembro!$D$24</f>
        <v>22.9</v>
      </c>
      <c r="V35" s="91">
        <f>[30]Novembro!$D$25</f>
        <v>22.2</v>
      </c>
      <c r="W35" s="91">
        <f>[30]Novembro!$D$26</f>
        <v>22.7</v>
      </c>
      <c r="X35" s="91">
        <f>[30]Novembro!$D$27</f>
        <v>21.8</v>
      </c>
      <c r="Y35" s="91">
        <f>[30]Novembro!$D$28</f>
        <v>21.3</v>
      </c>
      <c r="Z35" s="91">
        <f>[30]Novembro!$D$29</f>
        <v>20.9</v>
      </c>
      <c r="AA35" s="91">
        <f>[30]Novembro!$D$30</f>
        <v>22.5</v>
      </c>
      <c r="AB35" s="91">
        <f>[30]Novembro!$D$31</f>
        <v>23.4</v>
      </c>
      <c r="AC35" s="91">
        <f>[30]Novembro!$D$32</f>
        <v>23.7</v>
      </c>
      <c r="AD35" s="91">
        <f>[30]Novembro!$D$33</f>
        <v>22.6</v>
      </c>
      <c r="AE35" s="91">
        <f>[30]Novembro!$D$34</f>
        <v>22.1</v>
      </c>
      <c r="AF35" s="81">
        <f t="shared" si="3"/>
        <v>12.4</v>
      </c>
      <c r="AG35" s="90">
        <f t="shared" si="4"/>
        <v>21.093333333333337</v>
      </c>
      <c r="AJ35" t="s">
        <v>33</v>
      </c>
    </row>
    <row r="36" spans="1:38" x14ac:dyDescent="0.2">
      <c r="A36" s="50" t="s">
        <v>126</v>
      </c>
      <c r="B36" s="91">
        <f>[31]Novembro!$D$5</f>
        <v>22.3</v>
      </c>
      <c r="C36" s="91">
        <f>[31]Novembro!$D$6</f>
        <v>21.4</v>
      </c>
      <c r="D36" s="91">
        <f>[31]Novembro!$D$7</f>
        <v>19.5</v>
      </c>
      <c r="E36" s="91">
        <f>[31]Novembro!$D$8</f>
        <v>22</v>
      </c>
      <c r="F36" s="91">
        <f>[31]Novembro!$D$9</f>
        <v>23</v>
      </c>
      <c r="G36" s="91">
        <f>[31]Novembro!$D$10</f>
        <v>22.8</v>
      </c>
      <c r="H36" s="91">
        <f>[31]Novembro!$D$11</f>
        <v>21.2</v>
      </c>
      <c r="I36" s="91">
        <f>[31]Novembro!$D$12</f>
        <v>21</v>
      </c>
      <c r="J36" s="91">
        <f>[31]Novembro!$D$13</f>
        <v>19.7</v>
      </c>
      <c r="K36" s="91">
        <f>[31]Novembro!$D$14</f>
        <v>22.1</v>
      </c>
      <c r="L36" s="91">
        <f>[31]Novembro!$D$15</f>
        <v>22.9</v>
      </c>
      <c r="M36" s="91">
        <f>[31]Novembro!$D$16</f>
        <v>19.2</v>
      </c>
      <c r="N36" s="91">
        <f>[31]Novembro!$D$17</f>
        <v>15.9</v>
      </c>
      <c r="O36" s="91">
        <f>[31]Novembro!$D$18</f>
        <v>14.6</v>
      </c>
      <c r="P36" s="91">
        <f>[31]Novembro!$D$19</f>
        <v>21</v>
      </c>
      <c r="Q36" s="91">
        <f>[31]Novembro!$D$20</f>
        <v>22.8</v>
      </c>
      <c r="R36" s="91">
        <f>[31]Novembro!$D$21</f>
        <v>22.6</v>
      </c>
      <c r="S36" s="91">
        <f>[31]Novembro!$D$22</f>
        <v>21.8</v>
      </c>
      <c r="T36" s="91">
        <f>[31]Novembro!$D$23</f>
        <v>21.4</v>
      </c>
      <c r="U36" s="91">
        <f>[31]Novembro!$D$24</f>
        <v>22</v>
      </c>
      <c r="V36" s="91">
        <f>[31]Novembro!$D$25</f>
        <v>23.1</v>
      </c>
      <c r="W36" s="91">
        <f>[31]Novembro!$D$26</f>
        <v>21.9</v>
      </c>
      <c r="X36" s="91">
        <f>[31]Novembro!$D$27</f>
        <v>22.2</v>
      </c>
      <c r="Y36" s="91">
        <f>[31]Novembro!$D$28</f>
        <v>21.4</v>
      </c>
      <c r="Z36" s="91">
        <f>[31]Novembro!$D$29</f>
        <v>20.8</v>
      </c>
      <c r="AA36" s="91">
        <f>[31]Novembro!$D$30</f>
        <v>24.5</v>
      </c>
      <c r="AB36" s="91">
        <f>[31]Novembro!$D$31</f>
        <v>24.3</v>
      </c>
      <c r="AC36" s="91">
        <f>[31]Novembro!$D$32</f>
        <v>23.7</v>
      </c>
      <c r="AD36" s="91">
        <f>[31]Novembro!$D$33</f>
        <v>22.2</v>
      </c>
      <c r="AE36" s="91">
        <f>[31]Novembro!$D$34</f>
        <v>21.9</v>
      </c>
      <c r="AF36" s="81">
        <f t="shared" si="3"/>
        <v>14.6</v>
      </c>
      <c r="AG36" s="90">
        <f t="shared" si="4"/>
        <v>21.506666666666664</v>
      </c>
      <c r="AI36" t="s">
        <v>33</v>
      </c>
    </row>
    <row r="37" spans="1:38" x14ac:dyDescent="0.2">
      <c r="A37" s="50" t="s">
        <v>13</v>
      </c>
      <c r="B37" s="91">
        <f>[32]Novembro!$D$5</f>
        <v>22.4</v>
      </c>
      <c r="C37" s="91">
        <f>[32]Novembro!$D$6</f>
        <v>22.7</v>
      </c>
      <c r="D37" s="91">
        <f>[32]Novembro!$D$7</f>
        <v>22.3</v>
      </c>
      <c r="E37" s="91">
        <f>[32]Novembro!$D$8</f>
        <v>22.2</v>
      </c>
      <c r="F37" s="91">
        <f>[32]Novembro!$D$9</f>
        <v>22.3</v>
      </c>
      <c r="G37" s="91">
        <f>[32]Novembro!$D$10</f>
        <v>22.9</v>
      </c>
      <c r="H37" s="91">
        <f>[32]Novembro!$D$11</f>
        <v>22.2</v>
      </c>
      <c r="I37" s="91">
        <f>[32]Novembro!$D$12</f>
        <v>22.7</v>
      </c>
      <c r="J37" s="91">
        <f>[32]Novembro!$D$13</f>
        <v>20.9</v>
      </c>
      <c r="K37" s="91">
        <f>[32]Novembro!$D$14</f>
        <v>23</v>
      </c>
      <c r="L37" s="91">
        <f>[32]Novembro!$D$15</f>
        <v>20.6</v>
      </c>
      <c r="M37" s="91">
        <f>[32]Novembro!$D$16</f>
        <v>23.9</v>
      </c>
      <c r="N37" s="91">
        <f>[32]Novembro!$D$17</f>
        <v>21.2</v>
      </c>
      <c r="O37" s="91">
        <f>[32]Novembro!$D$18</f>
        <v>21.3</v>
      </c>
      <c r="P37" s="91">
        <f>[32]Novembro!$D$19</f>
        <v>23.2</v>
      </c>
      <c r="Q37" s="91">
        <f>[32]Novembro!$D$20</f>
        <v>22.7</v>
      </c>
      <c r="R37" s="91">
        <f>[32]Novembro!$D$21</f>
        <v>21.6</v>
      </c>
      <c r="S37" s="91">
        <f>[32]Novembro!$D$22</f>
        <v>22.4</v>
      </c>
      <c r="T37" s="91">
        <f>[32]Novembro!$D$23</f>
        <v>22.9</v>
      </c>
      <c r="U37" s="91">
        <f>[32]Novembro!$D$24</f>
        <v>23.8</v>
      </c>
      <c r="V37" s="91">
        <f>[32]Novembro!$D$25</f>
        <v>21.9</v>
      </c>
      <c r="W37" s="91">
        <f>[32]Novembro!$D$26</f>
        <v>23.2</v>
      </c>
      <c r="X37" s="91">
        <f>[32]Novembro!$D$27</f>
        <v>21.3</v>
      </c>
      <c r="Y37" s="91">
        <f>[32]Novembro!$D$28</f>
        <v>21.8</v>
      </c>
      <c r="Z37" s="91">
        <f>[32]Novembro!$D$29</f>
        <v>21.9</v>
      </c>
      <c r="AA37" s="91">
        <f>[32]Novembro!$D$30</f>
        <v>23.3</v>
      </c>
      <c r="AB37" s="91">
        <f>[32]Novembro!$D$31</f>
        <v>24.1</v>
      </c>
      <c r="AC37" s="91">
        <f>[32]Novembro!$D$32</f>
        <v>24.1</v>
      </c>
      <c r="AD37" s="91">
        <f>[32]Novembro!$D$33</f>
        <v>20.399999999999999</v>
      </c>
      <c r="AE37" s="91">
        <f>[32]Novembro!$D$34</f>
        <v>22.2</v>
      </c>
      <c r="AF37" s="81">
        <f t="shared" si="3"/>
        <v>20.399999999999999</v>
      </c>
      <c r="AG37" s="90">
        <f t="shared" si="4"/>
        <v>22.379999999999995</v>
      </c>
    </row>
    <row r="38" spans="1:38" x14ac:dyDescent="0.2">
      <c r="A38" s="50" t="s">
        <v>155</v>
      </c>
      <c r="B38" s="91">
        <f>[33]Novembro!$D5</f>
        <v>22.4</v>
      </c>
      <c r="C38" s="91">
        <f>[33]Novembro!$D6</f>
        <v>22.9</v>
      </c>
      <c r="D38" s="91">
        <f>[33]Novembro!$D7</f>
        <v>23.3</v>
      </c>
      <c r="E38" s="91">
        <f>[33]Novembro!$D8</f>
        <v>22.9</v>
      </c>
      <c r="F38" s="91">
        <f>[33]Novembro!$D9</f>
        <v>23.3</v>
      </c>
      <c r="G38" s="91">
        <f>[33]Novembro!$D10</f>
        <v>23.2</v>
      </c>
      <c r="H38" s="91">
        <f>[33]Novembro!$D11</f>
        <v>22.5</v>
      </c>
      <c r="I38" s="91">
        <f>[33]Novembro!$D12</f>
        <v>22.8</v>
      </c>
      <c r="J38" s="91">
        <f>[33]Novembro!$D13</f>
        <v>21.1</v>
      </c>
      <c r="K38" s="91">
        <f>[33]Novembro!$D14</f>
        <v>21.2</v>
      </c>
      <c r="L38" s="91">
        <f>[33]Novembro!$D15</f>
        <v>23.7</v>
      </c>
      <c r="M38" s="91">
        <f>[33]Novembro!$D16</f>
        <v>22.3</v>
      </c>
      <c r="N38" s="91">
        <f>[33]Novembro!$D17</f>
        <v>21.5</v>
      </c>
      <c r="O38" s="91">
        <f>[33]Novembro!$D18</f>
        <v>21.2</v>
      </c>
      <c r="P38" s="91">
        <f>[33]Novembro!$D19</f>
        <v>24</v>
      </c>
      <c r="Q38" s="91">
        <f>[33]Novembro!$D20</f>
        <v>23</v>
      </c>
      <c r="R38" s="91">
        <f>[33]Novembro!$D21</f>
        <v>23.9</v>
      </c>
      <c r="S38" s="91">
        <f>[33]Novembro!$D22</f>
        <v>23</v>
      </c>
      <c r="T38" s="91">
        <f>[33]Novembro!$D23</f>
        <v>23.4</v>
      </c>
      <c r="U38" s="91">
        <f>[33]Novembro!$D24</f>
        <v>23.8</v>
      </c>
      <c r="V38" s="91">
        <f>[33]Novembro!$D25</f>
        <v>22.6</v>
      </c>
      <c r="W38" s="91">
        <f>[33]Novembro!$D26</f>
        <v>23.2</v>
      </c>
      <c r="X38" s="91">
        <f>[33]Novembro!$D27</f>
        <v>23.6</v>
      </c>
      <c r="Y38" s="91">
        <f>[33]Novembro!$D28</f>
        <v>24.1</v>
      </c>
      <c r="Z38" s="91">
        <f>[33]Novembro!$D29</f>
        <v>22.4</v>
      </c>
      <c r="AA38" s="91">
        <f>[33]Novembro!$D30</f>
        <v>25.8</v>
      </c>
      <c r="AB38" s="91">
        <f>[33]Novembro!$D31</f>
        <v>23</v>
      </c>
      <c r="AC38" s="91">
        <f>[33]Novembro!$D32</f>
        <v>24.1</v>
      </c>
      <c r="AD38" s="91">
        <f>[33]Novembro!$D33</f>
        <v>24.7</v>
      </c>
      <c r="AE38" s="91">
        <f>[33]Novembro!$D34</f>
        <v>21.7</v>
      </c>
      <c r="AF38" s="81">
        <f t="shared" si="3"/>
        <v>21.1</v>
      </c>
      <c r="AG38" s="90">
        <f t="shared" si="4"/>
        <v>23.02</v>
      </c>
      <c r="AI38" t="s">
        <v>33</v>
      </c>
      <c r="AK38" t="s">
        <v>33</v>
      </c>
    </row>
    <row r="39" spans="1:38" x14ac:dyDescent="0.2">
      <c r="A39" s="50" t="s">
        <v>14</v>
      </c>
      <c r="B39" s="91">
        <f>[34]Novembro!$D$5</f>
        <v>20.3</v>
      </c>
      <c r="C39" s="91">
        <f>[34]Novembro!$D$6</f>
        <v>20</v>
      </c>
      <c r="D39" s="91">
        <f>[34]Novembro!$D$7</f>
        <v>20.3</v>
      </c>
      <c r="E39" s="91">
        <f>[34]Novembro!$D$8</f>
        <v>19.2</v>
      </c>
      <c r="F39" s="91">
        <f>[34]Novembro!$D$9</f>
        <v>21.8</v>
      </c>
      <c r="G39" s="91">
        <f>[34]Novembro!$D$10</f>
        <v>21.2</v>
      </c>
      <c r="H39" s="91">
        <f>[34]Novembro!$D$11</f>
        <v>20.6</v>
      </c>
      <c r="I39" s="91">
        <f>[34]Novembro!$D$12</f>
        <v>19.100000000000001</v>
      </c>
      <c r="J39" s="91">
        <f>[34]Novembro!$D$13</f>
        <v>17.399999999999999</v>
      </c>
      <c r="K39" s="91">
        <f>[34]Novembro!$D$14</f>
        <v>19.3</v>
      </c>
      <c r="L39" s="91">
        <f>[34]Novembro!$D$15</f>
        <v>20.399999999999999</v>
      </c>
      <c r="M39" s="91">
        <f>[34]Novembro!$D$16</f>
        <v>13.5</v>
      </c>
      <c r="N39" s="91">
        <f>[34]Novembro!$D$17</f>
        <v>12.4</v>
      </c>
      <c r="O39" s="91">
        <f>[34]Novembro!$D$18</f>
        <v>15.4</v>
      </c>
      <c r="P39" s="91">
        <f>[34]Novembro!$D$19</f>
        <v>19.600000000000001</v>
      </c>
      <c r="Q39" s="91">
        <f>[34]Novembro!$D$20</f>
        <v>21.4</v>
      </c>
      <c r="R39" s="91">
        <f>[34]Novembro!$D$21</f>
        <v>21.6</v>
      </c>
      <c r="S39" s="91">
        <f>[34]Novembro!$D$22</f>
        <v>20.3</v>
      </c>
      <c r="T39" s="91">
        <f>[34]Novembro!$D$23</f>
        <v>21.5</v>
      </c>
      <c r="U39" s="91">
        <f>[34]Novembro!$D$24</f>
        <v>21.6</v>
      </c>
      <c r="V39" s="91">
        <f>[34]Novembro!$D$25</f>
        <v>21.5</v>
      </c>
      <c r="W39" s="91">
        <f>[34]Novembro!$D$26</f>
        <v>21.5</v>
      </c>
      <c r="X39" s="91">
        <f>[34]Novembro!$D$27</f>
        <v>21.1</v>
      </c>
      <c r="Y39" s="91">
        <f>[34]Novembro!$D$28</f>
        <v>21.5</v>
      </c>
      <c r="Z39" s="91">
        <f>[34]Novembro!$D$29</f>
        <v>19.2</v>
      </c>
      <c r="AA39" s="91">
        <f>[34]Novembro!$D$30</f>
        <v>21.2</v>
      </c>
      <c r="AB39" s="91">
        <f>[34]Novembro!$D$31</f>
        <v>26</v>
      </c>
      <c r="AC39" s="91">
        <f>[34]Novembro!$D$32</f>
        <v>23.8</v>
      </c>
      <c r="AD39" s="91">
        <f>[34]Novembro!$D$33</f>
        <v>20.9</v>
      </c>
      <c r="AE39" s="91">
        <f>[34]Novembro!$D$34</f>
        <v>21.5</v>
      </c>
      <c r="AF39" s="81">
        <f t="shared" si="3"/>
        <v>12.4</v>
      </c>
      <c r="AG39" s="90">
        <f t="shared" si="4"/>
        <v>20.170000000000002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1">
        <f>[35]Novembro!$D$5</f>
        <v>23.1</v>
      </c>
      <c r="C40" s="91">
        <f>[35]Novembro!$D$6</f>
        <v>21.8</v>
      </c>
      <c r="D40" s="91">
        <f>[35]Novembro!$D$7</f>
        <v>21.8</v>
      </c>
      <c r="E40" s="91">
        <f>[35]Novembro!$D$8</f>
        <v>22</v>
      </c>
      <c r="F40" s="91">
        <f>[35]Novembro!$D$9</f>
        <v>23</v>
      </c>
      <c r="G40" s="91">
        <f>[35]Novembro!$D$10</f>
        <v>23</v>
      </c>
      <c r="H40" s="91">
        <f>[35]Novembro!$D$11</f>
        <v>24.6</v>
      </c>
      <c r="I40" s="91">
        <f>[35]Novembro!$D$12</f>
        <v>21.5</v>
      </c>
      <c r="J40" s="91">
        <f>[35]Novembro!$D$13</f>
        <v>19.8</v>
      </c>
      <c r="K40" s="91">
        <f>[35]Novembro!$D$14</f>
        <v>19.3</v>
      </c>
      <c r="L40" s="91">
        <f>[35]Novembro!$D$15</f>
        <v>21.2</v>
      </c>
      <c r="M40" s="91">
        <f>[35]Novembro!$D$16</f>
        <v>16.899999999999999</v>
      </c>
      <c r="N40" s="91">
        <f>[35]Novembro!$D$17</f>
        <v>13.6</v>
      </c>
      <c r="O40" s="91">
        <f>[35]Novembro!$D$18</f>
        <v>14.1</v>
      </c>
      <c r="P40" s="91">
        <f>[35]Novembro!$D$19</f>
        <v>15.9</v>
      </c>
      <c r="Q40" s="91">
        <f>[35]Novembro!$D$20</f>
        <v>22.1</v>
      </c>
      <c r="R40" s="91">
        <f>[35]Novembro!$D$21</f>
        <v>26.5</v>
      </c>
      <c r="S40" s="91">
        <f>[35]Novembro!$D$22</f>
        <v>23.5</v>
      </c>
      <c r="T40" s="91">
        <f>[35]Novembro!$D$23</f>
        <v>22.9</v>
      </c>
      <c r="U40" s="91">
        <f>[35]Novembro!$D$24</f>
        <v>24.4</v>
      </c>
      <c r="V40" s="91">
        <f>[35]Novembro!$D$25</f>
        <v>24</v>
      </c>
      <c r="W40" s="91">
        <f>[35]Novembro!$D$26</f>
        <v>23.6</v>
      </c>
      <c r="X40" s="91">
        <f>[35]Novembro!$D$27</f>
        <v>24.7</v>
      </c>
      <c r="Y40" s="91">
        <f>[35]Novembro!$D$28</f>
        <v>25.5</v>
      </c>
      <c r="Z40" s="91">
        <f>[35]Novembro!$D$29</f>
        <v>26.9</v>
      </c>
      <c r="AA40" s="91">
        <f>[35]Novembro!$D$30</f>
        <v>26.5</v>
      </c>
      <c r="AB40" s="91">
        <f>[35]Novembro!$D$31</f>
        <v>26.6</v>
      </c>
      <c r="AC40" s="91">
        <f>[35]Novembro!$D$32</f>
        <v>28.3</v>
      </c>
      <c r="AD40" s="91">
        <f>[35]Novembro!$D$33</f>
        <v>28</v>
      </c>
      <c r="AE40" s="91">
        <f>[35]Novembro!$D$34</f>
        <v>28.3</v>
      </c>
      <c r="AF40" s="81">
        <f t="shared" si="3"/>
        <v>13.6</v>
      </c>
      <c r="AG40" s="90">
        <f t="shared" si="4"/>
        <v>22.779999999999994</v>
      </c>
      <c r="AI40" t="s">
        <v>33</v>
      </c>
      <c r="AJ40" t="s">
        <v>33</v>
      </c>
    </row>
    <row r="41" spans="1:38" x14ac:dyDescent="0.2">
      <c r="A41" s="50" t="s">
        <v>156</v>
      </c>
      <c r="B41" s="91">
        <f>[36]Novembro!$D$5</f>
        <v>21</v>
      </c>
      <c r="C41" s="91">
        <f>[36]Novembro!$D$6</f>
        <v>21.3</v>
      </c>
      <c r="D41" s="91">
        <f>[36]Novembro!$D$7</f>
        <v>20.3</v>
      </c>
      <c r="E41" s="91">
        <f>[36]Novembro!$D$8</f>
        <v>21.6</v>
      </c>
      <c r="F41" s="91">
        <f>[36]Novembro!$D$9</f>
        <v>22.7</v>
      </c>
      <c r="G41" s="91">
        <f>[36]Novembro!$D$10</f>
        <v>22.2</v>
      </c>
      <c r="H41" s="91">
        <f>[36]Novembro!$D$11</f>
        <v>21.8</v>
      </c>
      <c r="I41" s="91">
        <f>[36]Novembro!$D$12</f>
        <v>21.7</v>
      </c>
      <c r="J41" s="91">
        <f>[36]Novembro!$D$13</f>
        <v>20.2</v>
      </c>
      <c r="K41" s="91">
        <f>[36]Novembro!$D$14</f>
        <v>19.7</v>
      </c>
      <c r="L41" s="91">
        <f>[36]Novembro!$D$15</f>
        <v>21.5</v>
      </c>
      <c r="M41" s="91">
        <f>[36]Novembro!$D$16</f>
        <v>22.5</v>
      </c>
      <c r="N41" s="91">
        <f>[36]Novembro!$D$17</f>
        <v>15.7</v>
      </c>
      <c r="O41" s="91">
        <f>[36]Novembro!$D$18</f>
        <v>15.9</v>
      </c>
      <c r="P41" s="91">
        <f>[36]Novembro!$D$19</f>
        <v>20.5</v>
      </c>
      <c r="Q41" s="91">
        <f>[36]Novembro!$D$20</f>
        <v>22.7</v>
      </c>
      <c r="R41" s="91">
        <f>[36]Novembro!$D$21</f>
        <v>22.5</v>
      </c>
      <c r="S41" s="91">
        <f>[36]Novembro!$D$22</f>
        <v>23.3</v>
      </c>
      <c r="T41" s="91">
        <f>[36]Novembro!$D$23</f>
        <v>22.9</v>
      </c>
      <c r="U41" s="91">
        <f>[36]Novembro!$D$24</f>
        <v>21</v>
      </c>
      <c r="V41" s="91">
        <f>[36]Novembro!$D$25</f>
        <v>20.8</v>
      </c>
      <c r="W41" s="91">
        <f>[36]Novembro!$D$26</f>
        <v>23.2</v>
      </c>
      <c r="X41" s="91">
        <f>[36]Novembro!$D$27</f>
        <v>22.6</v>
      </c>
      <c r="Y41" s="91">
        <f>[36]Novembro!$D$28</f>
        <v>22.5</v>
      </c>
      <c r="Z41" s="91">
        <f>[36]Novembro!$D$29</f>
        <v>20.399999999999999</v>
      </c>
      <c r="AA41" s="91">
        <f>[36]Novembro!$D$30</f>
        <v>22</v>
      </c>
      <c r="AB41" s="91">
        <f>[36]Novembro!$D$31</f>
        <v>24.1</v>
      </c>
      <c r="AC41" s="91">
        <f>[36]Novembro!$D$32</f>
        <v>23.6</v>
      </c>
      <c r="AD41" s="91">
        <f>[36]Novembro!$D$33</f>
        <v>22.6</v>
      </c>
      <c r="AE41" s="91">
        <f>[36]Novembro!$D$34</f>
        <v>21.3</v>
      </c>
      <c r="AF41" s="81">
        <f t="shared" si="3"/>
        <v>15.7</v>
      </c>
      <c r="AG41" s="90">
        <f t="shared" si="4"/>
        <v>21.470000000000002</v>
      </c>
      <c r="AK41" t="s">
        <v>33</v>
      </c>
    </row>
    <row r="42" spans="1:38" x14ac:dyDescent="0.2">
      <c r="A42" s="50" t="s">
        <v>16</v>
      </c>
      <c r="B42" s="91">
        <f>[37]Novembro!$D$5</f>
        <v>22</v>
      </c>
      <c r="C42" s="91">
        <f>[37]Novembro!$D$6</f>
        <v>21.6</v>
      </c>
      <c r="D42" s="91">
        <f>[37]Novembro!$D$7</f>
        <v>19</v>
      </c>
      <c r="E42" s="91">
        <f>[37]Novembro!$D$8</f>
        <v>21</v>
      </c>
      <c r="F42" s="91">
        <f>[37]Novembro!$D$9</f>
        <v>22.6</v>
      </c>
      <c r="G42" s="91">
        <f>[37]Novembro!$D$10</f>
        <v>22.2</v>
      </c>
      <c r="H42" s="91">
        <f>[37]Novembro!$D$11</f>
        <v>22.1</v>
      </c>
      <c r="I42" s="91">
        <f>[37]Novembro!$D$12</f>
        <v>20.7</v>
      </c>
      <c r="J42" s="91">
        <f>[37]Novembro!$D$13</f>
        <v>18.600000000000001</v>
      </c>
      <c r="K42" s="91">
        <f>[37]Novembro!$D$14</f>
        <v>18.100000000000001</v>
      </c>
      <c r="L42" s="91">
        <f>[37]Novembro!$D$15</f>
        <v>22.3</v>
      </c>
      <c r="M42" s="91">
        <f>[37]Novembro!$D$16</f>
        <v>18.2</v>
      </c>
      <c r="N42" s="91">
        <f>[37]Novembro!$D$17</f>
        <v>16.7</v>
      </c>
      <c r="O42" s="91">
        <f>[37]Novembro!$D$18</f>
        <v>10.7</v>
      </c>
      <c r="P42" s="91">
        <f>[37]Novembro!$D$19</f>
        <v>17.899999999999999</v>
      </c>
      <c r="Q42" s="91">
        <f>[37]Novembro!$D$20</f>
        <v>23.3</v>
      </c>
      <c r="R42" s="91">
        <f>[37]Novembro!$D$21</f>
        <v>24.1</v>
      </c>
      <c r="S42" s="91">
        <f>[37]Novembro!$D$22</f>
        <v>22.2</v>
      </c>
      <c r="T42" s="91">
        <f>[37]Novembro!$D$23</f>
        <v>21.2</v>
      </c>
      <c r="U42" s="91">
        <f>[37]Novembro!$D$24</f>
        <v>22.6</v>
      </c>
      <c r="V42" s="91">
        <f>[37]Novembro!$D$25</f>
        <v>23.1</v>
      </c>
      <c r="W42" s="91">
        <f>[37]Novembro!$D$26</f>
        <v>21.9</v>
      </c>
      <c r="X42" s="91">
        <f>[37]Novembro!$D$27</f>
        <v>22.7</v>
      </c>
      <c r="Y42" s="91">
        <f>[37]Novembro!$D$28</f>
        <v>22.2</v>
      </c>
      <c r="Z42" s="91">
        <f>[37]Novembro!$D$29</f>
        <v>21.6</v>
      </c>
      <c r="AA42" s="91">
        <f>[37]Novembro!$D$30</f>
        <v>21</v>
      </c>
      <c r="AB42" s="91">
        <f>[37]Novembro!$D$31</f>
        <v>23.3</v>
      </c>
      <c r="AC42" s="91">
        <f>[37]Novembro!$D$32</f>
        <v>23.5</v>
      </c>
      <c r="AD42" s="91">
        <f>[37]Novembro!$D$33</f>
        <v>22.3</v>
      </c>
      <c r="AE42" s="91">
        <f>[37]Novembro!$D$34</f>
        <v>22</v>
      </c>
      <c r="AF42" s="81">
        <f t="shared" si="3"/>
        <v>10.7</v>
      </c>
      <c r="AG42" s="90">
        <f t="shared" si="4"/>
        <v>21.023333333333326</v>
      </c>
      <c r="AI42" t="s">
        <v>33</v>
      </c>
      <c r="AJ42" t="s">
        <v>33</v>
      </c>
      <c r="AK42" t="s">
        <v>33</v>
      </c>
    </row>
    <row r="43" spans="1:38" x14ac:dyDescent="0.2">
      <c r="A43" s="50" t="s">
        <v>139</v>
      </c>
      <c r="B43" s="91">
        <f>[38]Novembro!$D$5</f>
        <v>21.6</v>
      </c>
      <c r="C43" s="91">
        <f>[38]Novembro!$D$6</f>
        <v>21.4</v>
      </c>
      <c r="D43" s="91">
        <f>[38]Novembro!$D$7</f>
        <v>19.7</v>
      </c>
      <c r="E43" s="91">
        <f>[38]Novembro!$D$8</f>
        <v>21.2</v>
      </c>
      <c r="F43" s="91">
        <f>[38]Novembro!$D$9</f>
        <v>22.9</v>
      </c>
      <c r="G43" s="91">
        <f>[38]Novembro!$D$10</f>
        <v>22.1</v>
      </c>
      <c r="H43" s="91">
        <f>[38]Novembro!$D$11</f>
        <v>22.1</v>
      </c>
      <c r="I43" s="91">
        <f>[38]Novembro!$D$12</f>
        <v>21.4</v>
      </c>
      <c r="J43" s="91">
        <f>[38]Novembro!$D$13</f>
        <v>19.600000000000001</v>
      </c>
      <c r="K43" s="91">
        <f>[38]Novembro!$D$14</f>
        <v>21.4</v>
      </c>
      <c r="L43" s="91">
        <f>[38]Novembro!$D$15</f>
        <v>22</v>
      </c>
      <c r="M43" s="91">
        <f>[38]Novembro!$D$16</f>
        <v>20.9</v>
      </c>
      <c r="N43" s="91">
        <f>[38]Novembro!$D$17</f>
        <v>16.399999999999999</v>
      </c>
      <c r="O43" s="91">
        <f>[38]Novembro!$D$18</f>
        <v>14.2</v>
      </c>
      <c r="P43" s="91">
        <f>[38]Novembro!$D$19</f>
        <v>20.7</v>
      </c>
      <c r="Q43" s="91">
        <f>[38]Novembro!$D$20</f>
        <v>22.6</v>
      </c>
      <c r="R43" s="91">
        <f>[38]Novembro!$D$21</f>
        <v>22.5</v>
      </c>
      <c r="S43" s="91">
        <f>[38]Novembro!$D$22</f>
        <v>21.4</v>
      </c>
      <c r="T43" s="91">
        <f>[38]Novembro!$D$23</f>
        <v>20.2</v>
      </c>
      <c r="U43" s="91">
        <f>[38]Novembro!$D$24</f>
        <v>23.2</v>
      </c>
      <c r="V43" s="91">
        <f>[38]Novembro!$D$25</f>
        <v>22</v>
      </c>
      <c r="W43" s="91">
        <f>[38]Novembro!$D$26</f>
        <v>22.2</v>
      </c>
      <c r="X43" s="91">
        <f>[38]Novembro!$D$27</f>
        <v>22.1</v>
      </c>
      <c r="Y43" s="91">
        <f>[38]Novembro!$D$28</f>
        <v>20.7</v>
      </c>
      <c r="Z43" s="91">
        <f>[38]Novembro!$D$29</f>
        <v>19.399999999999999</v>
      </c>
      <c r="AA43" s="91">
        <f>[38]Novembro!$D$30</f>
        <v>19.5</v>
      </c>
      <c r="AB43" s="91">
        <f>[38]Novembro!$D$31</f>
        <v>22.3</v>
      </c>
      <c r="AC43" s="91">
        <f>[38]Novembro!$D$32</f>
        <v>22.6</v>
      </c>
      <c r="AD43" s="91">
        <f>[38]Novembro!$D$33</f>
        <v>21.8</v>
      </c>
      <c r="AE43" s="91">
        <f>[38]Novembro!$D$34</f>
        <v>22.2</v>
      </c>
      <c r="AF43" s="81">
        <f t="shared" si="3"/>
        <v>14.2</v>
      </c>
      <c r="AG43" s="90">
        <f t="shared" si="4"/>
        <v>21.076666666666664</v>
      </c>
      <c r="AI43" t="s">
        <v>33</v>
      </c>
    </row>
    <row r="44" spans="1:38" x14ac:dyDescent="0.2">
      <c r="A44" s="50" t="s">
        <v>17</v>
      </c>
      <c r="B44" s="91">
        <f>[39]Novembro!$D$5</f>
        <v>20.7</v>
      </c>
      <c r="C44" s="91">
        <f>[39]Novembro!$D$6</f>
        <v>20.5</v>
      </c>
      <c r="D44" s="91">
        <f>[39]Novembro!$D$7</f>
        <v>21.2</v>
      </c>
      <c r="E44" s="91">
        <f>[39]Novembro!$D$8</f>
        <v>20.6</v>
      </c>
      <c r="F44" s="91">
        <f>[39]Novembro!$D$9</f>
        <v>21.3</v>
      </c>
      <c r="G44" s="91">
        <f>[39]Novembro!$D$10</f>
        <v>21.4</v>
      </c>
      <c r="H44" s="91">
        <f>[39]Novembro!$D$11</f>
        <v>21.5</v>
      </c>
      <c r="I44" s="91">
        <f>[39]Novembro!$D$12</f>
        <v>20.399999999999999</v>
      </c>
      <c r="J44" s="91">
        <f>[39]Novembro!$D$13</f>
        <v>19.3</v>
      </c>
      <c r="K44" s="91">
        <f>[39]Novembro!$D$14</f>
        <v>20.399999999999999</v>
      </c>
      <c r="L44" s="91">
        <f>[39]Novembro!$D$15</f>
        <v>22.5</v>
      </c>
      <c r="M44" s="91">
        <f>[39]Novembro!$D$16</f>
        <v>20.5</v>
      </c>
      <c r="N44" s="91">
        <f>[39]Novembro!$D$17</f>
        <v>15.8</v>
      </c>
      <c r="O44" s="91">
        <f>[39]Novembro!$D$18</f>
        <v>18.100000000000001</v>
      </c>
      <c r="P44" s="91">
        <f>[39]Novembro!$D$19</f>
        <v>21</v>
      </c>
      <c r="Q44" s="91">
        <f>[39]Novembro!$D$20</f>
        <v>21.1</v>
      </c>
      <c r="R44" s="91">
        <f>[39]Novembro!$D$21</f>
        <v>20.3</v>
      </c>
      <c r="S44" s="91">
        <f>[39]Novembro!$D$22</f>
        <v>21.2</v>
      </c>
      <c r="T44" s="91">
        <f>[39]Novembro!$D$23</f>
        <v>21.5</v>
      </c>
      <c r="U44" s="91">
        <f>[39]Novembro!$D$24</f>
        <v>22.3</v>
      </c>
      <c r="V44" s="91">
        <f>[39]Novembro!$D$25</f>
        <v>21.5</v>
      </c>
      <c r="W44" s="91">
        <f>[39]Novembro!$D$26</f>
        <v>22.1</v>
      </c>
      <c r="X44" s="91">
        <f>[39]Novembro!$D$27</f>
        <v>21.8</v>
      </c>
      <c r="Y44" s="91">
        <f>[39]Novembro!$D$28</f>
        <v>21.4</v>
      </c>
      <c r="Z44" s="91">
        <f>[39]Novembro!$D$29</f>
        <v>20.6</v>
      </c>
      <c r="AA44" s="91">
        <f>[39]Novembro!$D$30</f>
        <v>23.1</v>
      </c>
      <c r="AB44" s="91">
        <f>[39]Novembro!$D$31</f>
        <v>22.5</v>
      </c>
      <c r="AC44" s="91">
        <f>[39]Novembro!$D$32</f>
        <v>22.6</v>
      </c>
      <c r="AD44" s="91">
        <f>[39]Novembro!$D$33</f>
        <v>22.9</v>
      </c>
      <c r="AE44" s="91">
        <f>[39]Novembro!$D$34</f>
        <v>20.8</v>
      </c>
      <c r="AF44" s="81">
        <f t="shared" si="3"/>
        <v>15.8</v>
      </c>
      <c r="AG44" s="90">
        <f t="shared" si="4"/>
        <v>21.030000000000005</v>
      </c>
      <c r="AI44" t="s">
        <v>33</v>
      </c>
      <c r="AK44" t="s">
        <v>33</v>
      </c>
    </row>
    <row r="45" spans="1:38" hidden="1" x14ac:dyDescent="0.2">
      <c r="A45" s="50" t="s">
        <v>144</v>
      </c>
      <c r="B45" s="91" t="str">
        <f>[40]Novembro!$D$5</f>
        <v>*</v>
      </c>
      <c r="C45" s="91" t="str">
        <f>[40]Novembro!$D$6</f>
        <v>*</v>
      </c>
      <c r="D45" s="91" t="str">
        <f>[40]Novembro!$D$7</f>
        <v>*</v>
      </c>
      <c r="E45" s="91" t="str">
        <f>[40]Novembro!$D$8</f>
        <v>*</v>
      </c>
      <c r="F45" s="91" t="str">
        <f>[40]Novembro!$D$9</f>
        <v>*</v>
      </c>
      <c r="G45" s="91" t="str">
        <f>[40]Novembro!$D$10</f>
        <v>*</v>
      </c>
      <c r="H45" s="91" t="str">
        <f>[40]Novembro!$D$11</f>
        <v>*</v>
      </c>
      <c r="I45" s="91" t="str">
        <f>[40]Novembro!$D$12</f>
        <v>*</v>
      </c>
      <c r="J45" s="91" t="str">
        <f>[40]Novembro!$D$13</f>
        <v>*</v>
      </c>
      <c r="K45" s="91" t="str">
        <f>[40]Novembro!$D$14</f>
        <v>*</v>
      </c>
      <c r="L45" s="91" t="str">
        <f>[40]Novembro!$D$15</f>
        <v>*</v>
      </c>
      <c r="M45" s="91" t="str">
        <f>[40]Novembro!$D$16</f>
        <v>*</v>
      </c>
      <c r="N45" s="91" t="str">
        <f>[40]Novembro!$D$17</f>
        <v>*</v>
      </c>
      <c r="O45" s="91" t="str">
        <f>[40]Novembro!$D$18</f>
        <v>*</v>
      </c>
      <c r="P45" s="91" t="str">
        <f>[40]Novembro!$D$19</f>
        <v>*</v>
      </c>
      <c r="Q45" s="91" t="str">
        <f>[40]Novembro!$D$20</f>
        <v>*</v>
      </c>
      <c r="R45" s="91" t="str">
        <f>[40]Novembro!$D$21</f>
        <v>*</v>
      </c>
      <c r="S45" s="91" t="str">
        <f>[40]Novembro!$D$22</f>
        <v>*</v>
      </c>
      <c r="T45" s="91" t="str">
        <f>[40]Novembro!$D$23</f>
        <v>*</v>
      </c>
      <c r="U45" s="91" t="str">
        <f>[40]Novembro!$D$24</f>
        <v>*</v>
      </c>
      <c r="V45" s="91" t="str">
        <f>[40]Novembro!$D$25</f>
        <v>*</v>
      </c>
      <c r="W45" s="91" t="str">
        <f>[40]Novembro!$D$26</f>
        <v>*</v>
      </c>
      <c r="X45" s="91" t="str">
        <f>[40]Novembro!$D$27</f>
        <v>*</v>
      </c>
      <c r="Y45" s="91" t="str">
        <f>[40]Novembro!$D$28</f>
        <v>*</v>
      </c>
      <c r="Z45" s="91" t="str">
        <f>[40]Novembro!$D$29</f>
        <v>*</v>
      </c>
      <c r="AA45" s="91" t="str">
        <f>[40]Novembro!$D$30</f>
        <v>*</v>
      </c>
      <c r="AB45" s="91" t="str">
        <f>[40]Novembro!$D$31</f>
        <v>*</v>
      </c>
      <c r="AC45" s="91" t="str">
        <f>[40]Novembro!$D$32</f>
        <v>*</v>
      </c>
      <c r="AD45" s="91" t="str">
        <f>[40]Novembro!$D$33</f>
        <v>*</v>
      </c>
      <c r="AE45" s="91" t="str">
        <f>[40]Novembro!$D$34</f>
        <v>*</v>
      </c>
      <c r="AF45" s="81" t="s">
        <v>203</v>
      </c>
      <c r="AG45" s="90" t="e">
        <f t="shared" si="4"/>
        <v>#DIV/0!</v>
      </c>
      <c r="AK45" t="s">
        <v>33</v>
      </c>
      <c r="AL45" t="s">
        <v>33</v>
      </c>
    </row>
    <row r="46" spans="1:38" x14ac:dyDescent="0.2">
      <c r="A46" s="50" t="s">
        <v>18</v>
      </c>
      <c r="B46" s="91">
        <f>[41]Novembro!$D$5</f>
        <v>20.6</v>
      </c>
      <c r="C46" s="91">
        <f>[41]Novembro!$D$6</f>
        <v>20.7</v>
      </c>
      <c r="D46" s="91">
        <f>[41]Novembro!$D$7</f>
        <v>19.5</v>
      </c>
      <c r="E46" s="91">
        <f>[41]Novembro!$D$8</f>
        <v>20.7</v>
      </c>
      <c r="F46" s="91">
        <f>[41]Novembro!$D$9</f>
        <v>21.6</v>
      </c>
      <c r="G46" s="91">
        <f>[41]Novembro!$D$10</f>
        <v>22.4</v>
      </c>
      <c r="H46" s="91">
        <f>[41]Novembro!$D$11</f>
        <v>18.899999999999999</v>
      </c>
      <c r="I46" s="91">
        <f>[41]Novembro!$D$12</f>
        <v>19.3</v>
      </c>
      <c r="J46" s="91">
        <f>[41]Novembro!$D$13</f>
        <v>18</v>
      </c>
      <c r="K46" s="91">
        <f>[41]Novembro!$D$14</f>
        <v>16.399999999999999</v>
      </c>
      <c r="L46" s="91">
        <f>[41]Novembro!$D$15</f>
        <v>21.5</v>
      </c>
      <c r="M46" s="91">
        <f>[41]Novembro!$D$16</f>
        <v>15.6</v>
      </c>
      <c r="N46" s="91">
        <f>[41]Novembro!$D$17</f>
        <v>12.7</v>
      </c>
      <c r="O46" s="91">
        <f>[41]Novembro!$D$18</f>
        <v>15.8</v>
      </c>
      <c r="P46" s="91">
        <f>[41]Novembro!$D$19</f>
        <v>17</v>
      </c>
      <c r="Q46" s="91">
        <f>[41]Novembro!$D$20</f>
        <v>22.2</v>
      </c>
      <c r="R46" s="91">
        <f>[41]Novembro!$D$21</f>
        <v>22.1</v>
      </c>
      <c r="S46" s="91">
        <f>[41]Novembro!$D$22</f>
        <v>23.6</v>
      </c>
      <c r="T46" s="91">
        <f>[41]Novembro!$D$23</f>
        <v>21.9</v>
      </c>
      <c r="U46" s="91">
        <f>[41]Novembro!$D$24</f>
        <v>21.4</v>
      </c>
      <c r="V46" s="91">
        <f>[41]Novembro!$D$25</f>
        <v>21.5</v>
      </c>
      <c r="W46" s="91">
        <f>[41]Novembro!$D$26</f>
        <v>21.3</v>
      </c>
      <c r="X46" s="91">
        <f>[41]Novembro!$D$27</f>
        <v>22.2</v>
      </c>
      <c r="Y46" s="91">
        <f>[41]Novembro!$D$28</f>
        <v>21.1</v>
      </c>
      <c r="Z46" s="91">
        <f>[41]Novembro!$D$29</f>
        <v>20.3</v>
      </c>
      <c r="AA46" s="91">
        <f>[41]Novembro!$D$30</f>
        <v>20.7</v>
      </c>
      <c r="AB46" s="91">
        <f>[41]Novembro!$D$31</f>
        <v>23.6</v>
      </c>
      <c r="AC46" s="91">
        <f>[41]Novembro!$D$32</f>
        <v>20.6</v>
      </c>
      <c r="AD46" s="91">
        <f>[41]Novembro!$D$33</f>
        <v>20.3</v>
      </c>
      <c r="AE46" s="91">
        <f>[41]Novembro!$D$34</f>
        <v>22.2</v>
      </c>
      <c r="AF46" s="81">
        <f>MIN(B46:AE46)</f>
        <v>12.7</v>
      </c>
      <c r="AG46" s="90">
        <f t="shared" si="4"/>
        <v>20.190000000000001</v>
      </c>
      <c r="AH46" s="11" t="s">
        <v>33</v>
      </c>
      <c r="AI46" t="s">
        <v>33</v>
      </c>
    </row>
    <row r="47" spans="1:38" x14ac:dyDescent="0.2">
      <c r="A47" s="50" t="s">
        <v>21</v>
      </c>
      <c r="B47" s="91">
        <f>[42]Novembro!$D$5</f>
        <v>19.8</v>
      </c>
      <c r="C47" s="91">
        <f>[42]Novembro!$D$6</f>
        <v>20.399999999999999</v>
      </c>
      <c r="D47" s="91">
        <f>[42]Novembro!$D$7</f>
        <v>20.2</v>
      </c>
      <c r="E47" s="91">
        <f>[42]Novembro!$D$8</f>
        <v>21.3</v>
      </c>
      <c r="F47" s="91">
        <f>[42]Novembro!$D$9</f>
        <v>22.8</v>
      </c>
      <c r="G47" s="91">
        <f>[42]Novembro!$D$10</f>
        <v>22.1</v>
      </c>
      <c r="H47" s="91">
        <f>[42]Novembro!$D$11</f>
        <v>20.9</v>
      </c>
      <c r="I47" s="91">
        <f>[42]Novembro!$D$12</f>
        <v>20.100000000000001</v>
      </c>
      <c r="J47" s="91">
        <f>[42]Novembro!$D$13</f>
        <v>20.100000000000001</v>
      </c>
      <c r="K47" s="91">
        <f>[42]Novembro!$D$14</f>
        <v>19</v>
      </c>
      <c r="L47" s="91">
        <f>[42]Novembro!$D$15</f>
        <v>24.2</v>
      </c>
      <c r="M47" s="91">
        <f>[42]Novembro!$D$16</f>
        <v>20</v>
      </c>
      <c r="N47" s="91">
        <f>[42]Novembro!$D$17</f>
        <v>14.4</v>
      </c>
      <c r="O47" s="91">
        <f>[42]Novembro!$D$18</f>
        <v>13.3</v>
      </c>
      <c r="P47" s="91">
        <f>[42]Novembro!$D$19</f>
        <v>19.399999999999999</v>
      </c>
      <c r="Q47" s="91">
        <f>[42]Novembro!$D$20</f>
        <v>23</v>
      </c>
      <c r="R47" s="91">
        <f>[42]Novembro!$D$21</f>
        <v>23.9</v>
      </c>
      <c r="S47" s="91">
        <f>[42]Novembro!$D$22</f>
        <v>22.2</v>
      </c>
      <c r="T47" s="91">
        <f>[42]Novembro!$D$23</f>
        <v>22.4</v>
      </c>
      <c r="U47" s="91">
        <f>[42]Novembro!$D$24</f>
        <v>23.4</v>
      </c>
      <c r="V47" s="91">
        <f>[42]Novembro!$D$25</f>
        <v>22.7</v>
      </c>
      <c r="W47" s="91">
        <f>[42]Novembro!$D$26</f>
        <v>22.9</v>
      </c>
      <c r="X47" s="91">
        <f>[42]Novembro!$D$27</f>
        <v>22.8</v>
      </c>
      <c r="Y47" s="91">
        <f>[42]Novembro!$D$28</f>
        <v>21.8</v>
      </c>
      <c r="Z47" s="91">
        <f>[42]Novembro!$D$29</f>
        <v>22.8</v>
      </c>
      <c r="AA47" s="91">
        <f>[42]Novembro!$D$30</f>
        <v>23.5</v>
      </c>
      <c r="AB47" s="91">
        <f>[42]Novembro!$D$31</f>
        <v>24.2</v>
      </c>
      <c r="AC47" s="91">
        <f>[42]Novembro!$D$32</f>
        <v>24.2</v>
      </c>
      <c r="AD47" s="91">
        <f>[42]Novembro!$D$33</f>
        <v>23.9</v>
      </c>
      <c r="AE47" s="91">
        <f>[42]Novembro!$D$34</f>
        <v>22.2</v>
      </c>
      <c r="AF47" s="81">
        <f>MIN(B47:AE47)</f>
        <v>13.3</v>
      </c>
      <c r="AG47" s="90">
        <f t="shared" si="4"/>
        <v>21.463333333333331</v>
      </c>
    </row>
    <row r="48" spans="1:38" x14ac:dyDescent="0.2">
      <c r="A48" s="50" t="s">
        <v>32</v>
      </c>
      <c r="B48" s="91">
        <f>[43]Novembro!$D$5</f>
        <v>23.6</v>
      </c>
      <c r="C48" s="91">
        <f>[43]Novembro!$D$6</f>
        <v>21.2</v>
      </c>
      <c r="D48" s="91">
        <f>[43]Novembro!$D$7</f>
        <v>22.3</v>
      </c>
      <c r="E48" s="91">
        <f>[43]Novembro!$D$8</f>
        <v>22.7</v>
      </c>
      <c r="F48" s="91">
        <f>[43]Novembro!$D$9</f>
        <v>23</v>
      </c>
      <c r="G48" s="91">
        <f>[43]Novembro!$D$10</f>
        <v>22.9</v>
      </c>
      <c r="H48" s="91">
        <f>[43]Novembro!$D$11</f>
        <v>21.2</v>
      </c>
      <c r="I48" s="91">
        <f>[43]Novembro!$D$12</f>
        <v>21.3</v>
      </c>
      <c r="J48" s="91">
        <f>[43]Novembro!$D$13</f>
        <v>20.6</v>
      </c>
      <c r="K48" s="91">
        <f>[43]Novembro!$D$14</f>
        <v>22.2</v>
      </c>
      <c r="L48" s="91">
        <f>[43]Novembro!$D$15</f>
        <v>23.8</v>
      </c>
      <c r="M48" s="91">
        <f>[43]Novembro!$D$16</f>
        <v>20.5</v>
      </c>
      <c r="N48" s="91">
        <f>[43]Novembro!$D$17</f>
        <v>19.3</v>
      </c>
      <c r="O48" s="91">
        <f>[43]Novembro!$D$18</f>
        <v>18.5</v>
      </c>
      <c r="P48" s="91">
        <f>[43]Novembro!$D$19</f>
        <v>22.9</v>
      </c>
      <c r="Q48" s="91">
        <f>[43]Novembro!$D$20</f>
        <v>22.7</v>
      </c>
      <c r="R48" s="91">
        <f>[43]Novembro!$D$21</f>
        <v>22.6</v>
      </c>
      <c r="S48" s="91">
        <f>[43]Novembro!$D$22</f>
        <v>23.6</v>
      </c>
      <c r="T48" s="91">
        <f>[43]Novembro!$D$23</f>
        <v>22.3</v>
      </c>
      <c r="U48" s="91">
        <f>[43]Novembro!$D$24</f>
        <v>22.5</v>
      </c>
      <c r="V48" s="91">
        <f>[43]Novembro!$D$25</f>
        <v>22.2</v>
      </c>
      <c r="W48" s="91">
        <f>[43]Novembro!$D$26</f>
        <v>22.1</v>
      </c>
      <c r="X48" s="91">
        <f>[43]Novembro!$D$27</f>
        <v>21.7</v>
      </c>
      <c r="Y48" s="91">
        <f>[43]Novembro!$D$28</f>
        <v>20.8</v>
      </c>
      <c r="Z48" s="91">
        <f>[43]Novembro!$D$29</f>
        <v>22.9</v>
      </c>
      <c r="AA48" s="91">
        <f>[43]Novembro!$D$30</f>
        <v>23</v>
      </c>
      <c r="AB48" s="91">
        <f>[43]Novembro!$D$31</f>
        <v>23.1</v>
      </c>
      <c r="AC48" s="91">
        <f>[43]Novembro!$D$32</f>
        <v>24.2</v>
      </c>
      <c r="AD48" s="91">
        <f>[43]Novembro!$D$33</f>
        <v>24.3</v>
      </c>
      <c r="AE48" s="91">
        <f>[43]Novembro!$D$34</f>
        <v>20.9</v>
      </c>
      <c r="AF48" s="81">
        <f>MIN(B48:AE48)</f>
        <v>18.5</v>
      </c>
      <c r="AG48" s="90">
        <f t="shared" si="4"/>
        <v>22.163333333333334</v>
      </c>
      <c r="AH48" s="11" t="s">
        <v>33</v>
      </c>
      <c r="AI48" t="s">
        <v>33</v>
      </c>
      <c r="AK48" t="s">
        <v>33</v>
      </c>
    </row>
    <row r="49" spans="1:38" x14ac:dyDescent="0.2">
      <c r="A49" s="50" t="s">
        <v>19</v>
      </c>
      <c r="B49" s="91">
        <f>[44]Novembro!$D$5</f>
        <v>22.8</v>
      </c>
      <c r="C49" s="91">
        <f>[44]Novembro!$D$6</f>
        <v>22.1</v>
      </c>
      <c r="D49" s="91">
        <f>[44]Novembro!$D$7</f>
        <v>21.9</v>
      </c>
      <c r="E49" s="91">
        <f>[44]Novembro!$D$8</f>
        <v>22.5</v>
      </c>
      <c r="F49" s="91">
        <f>[44]Novembro!$D$9</f>
        <v>22.7</v>
      </c>
      <c r="G49" s="91">
        <f>[44]Novembro!$D$10</f>
        <v>23.5</v>
      </c>
      <c r="H49" s="91">
        <f>[44]Novembro!$D$11</f>
        <v>22.5</v>
      </c>
      <c r="I49" s="91">
        <f>[44]Novembro!$D$12</f>
        <v>22.6</v>
      </c>
      <c r="J49" s="91">
        <f>[44]Novembro!$D$13</f>
        <v>22.6</v>
      </c>
      <c r="K49" s="91">
        <f>[44]Novembro!$D$14</f>
        <v>23</v>
      </c>
      <c r="L49" s="91">
        <f>[44]Novembro!$D$15</f>
        <v>22.8</v>
      </c>
      <c r="M49" s="91">
        <f>[44]Novembro!$D$16</f>
        <v>25</v>
      </c>
      <c r="N49" s="91">
        <f>[44]Novembro!$D$17</f>
        <v>20</v>
      </c>
      <c r="O49" s="91">
        <f>[44]Novembro!$D$18</f>
        <v>23</v>
      </c>
      <c r="P49" s="91">
        <f>[44]Novembro!$D$19</f>
        <v>22.5</v>
      </c>
      <c r="Q49" s="91">
        <f>[44]Novembro!$D$20</f>
        <v>24.6</v>
      </c>
      <c r="R49" s="91">
        <f>[44]Novembro!$D$21</f>
        <v>23.6</v>
      </c>
      <c r="S49" s="91">
        <f>[44]Novembro!$D$22</f>
        <v>24.5</v>
      </c>
      <c r="T49" s="91">
        <f>[44]Novembro!$D$23</f>
        <v>24.3</v>
      </c>
      <c r="U49" s="91">
        <f>[44]Novembro!$D$24</f>
        <v>26.2</v>
      </c>
      <c r="V49" s="91">
        <f>[44]Novembro!$D$25</f>
        <v>23.5</v>
      </c>
      <c r="W49" s="91">
        <f>[44]Novembro!$D$26</f>
        <v>22.4</v>
      </c>
      <c r="X49" s="91">
        <f>[44]Novembro!$D$27</f>
        <v>23.1</v>
      </c>
      <c r="Y49" s="91">
        <f>[44]Novembro!$D$28</f>
        <v>21.8</v>
      </c>
      <c r="Z49" s="91">
        <f>[44]Novembro!$D$29</f>
        <v>21.5</v>
      </c>
      <c r="AA49" s="91">
        <f>[44]Novembro!$D$30</f>
        <v>24.8</v>
      </c>
      <c r="AB49" s="91">
        <f>[44]Novembro!$D$31</f>
        <v>24.8</v>
      </c>
      <c r="AC49" s="91">
        <f>[44]Novembro!$D$32</f>
        <v>25</v>
      </c>
      <c r="AD49" s="91">
        <f>[44]Novembro!$D$33</f>
        <v>23.1</v>
      </c>
      <c r="AE49" s="91">
        <f>[44]Novembro!$D$34</f>
        <v>23.1</v>
      </c>
      <c r="AF49" s="81">
        <f>MIN(B49:AE49)</f>
        <v>20</v>
      </c>
      <c r="AG49" s="90">
        <f t="shared" si="4"/>
        <v>23.193333333333332</v>
      </c>
    </row>
    <row r="50" spans="1:38" s="5" customFormat="1" ht="17.100000000000001" customHeight="1" x14ac:dyDescent="0.2">
      <c r="A50" s="51" t="s">
        <v>205</v>
      </c>
      <c r="B50" s="92">
        <f t="shared" ref="B50:AE50" si="5">MIN(B5:B49)</f>
        <v>19.5</v>
      </c>
      <c r="C50" s="92">
        <f t="shared" si="5"/>
        <v>20</v>
      </c>
      <c r="D50" s="92">
        <f t="shared" si="5"/>
        <v>19</v>
      </c>
      <c r="E50" s="92">
        <f t="shared" si="5"/>
        <v>19.2</v>
      </c>
      <c r="F50" s="92">
        <f t="shared" si="5"/>
        <v>20.6</v>
      </c>
      <c r="G50" s="92">
        <f t="shared" si="5"/>
        <v>20.8</v>
      </c>
      <c r="H50" s="92">
        <f t="shared" si="5"/>
        <v>18.899999999999999</v>
      </c>
      <c r="I50" s="92">
        <f t="shared" si="5"/>
        <v>18.600000000000001</v>
      </c>
      <c r="J50" s="92">
        <f t="shared" si="5"/>
        <v>15.1</v>
      </c>
      <c r="K50" s="92">
        <f t="shared" si="5"/>
        <v>15.7</v>
      </c>
      <c r="L50" s="92">
        <f t="shared" si="5"/>
        <v>19.7</v>
      </c>
      <c r="M50" s="92">
        <f t="shared" si="5"/>
        <v>13.5</v>
      </c>
      <c r="N50" s="92">
        <f t="shared" si="5"/>
        <v>7.5</v>
      </c>
      <c r="O50" s="92">
        <f t="shared" si="5"/>
        <v>10.3</v>
      </c>
      <c r="P50" s="92">
        <f t="shared" si="5"/>
        <v>14.2</v>
      </c>
      <c r="Q50" s="92">
        <f t="shared" si="5"/>
        <v>20</v>
      </c>
      <c r="R50" s="92">
        <f t="shared" si="5"/>
        <v>20.3</v>
      </c>
      <c r="S50" s="92">
        <f t="shared" si="5"/>
        <v>20.3</v>
      </c>
      <c r="T50" s="92">
        <f t="shared" si="5"/>
        <v>20.100000000000001</v>
      </c>
      <c r="U50" s="92">
        <f t="shared" si="5"/>
        <v>20.7</v>
      </c>
      <c r="V50" s="92">
        <f t="shared" si="5"/>
        <v>20.6</v>
      </c>
      <c r="W50" s="92">
        <f t="shared" si="5"/>
        <v>21.3</v>
      </c>
      <c r="X50" s="92">
        <f t="shared" si="5"/>
        <v>20.6</v>
      </c>
      <c r="Y50" s="92">
        <f t="shared" si="5"/>
        <v>19.5</v>
      </c>
      <c r="Z50" s="92">
        <f t="shared" si="5"/>
        <v>18.3</v>
      </c>
      <c r="AA50" s="92">
        <f t="shared" si="5"/>
        <v>18.5</v>
      </c>
      <c r="AB50" s="92">
        <f t="shared" si="5"/>
        <v>21.5</v>
      </c>
      <c r="AC50" s="92">
        <f t="shared" si="5"/>
        <v>20.6</v>
      </c>
      <c r="AD50" s="92">
        <f t="shared" si="5"/>
        <v>20.3</v>
      </c>
      <c r="AE50" s="92">
        <f t="shared" si="5"/>
        <v>20.2</v>
      </c>
      <c r="AF50" s="81">
        <f>MIN(B50:AE50)</f>
        <v>7.5</v>
      </c>
      <c r="AG50" s="90">
        <f t="shared" si="4"/>
        <v>18.513333333333335</v>
      </c>
      <c r="AK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48"/>
      <c r="AF51" s="46"/>
      <c r="AG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46"/>
      <c r="AG52" s="45"/>
      <c r="AK52" t="s">
        <v>33</v>
      </c>
      <c r="AL52" t="s">
        <v>33</v>
      </c>
    </row>
    <row r="53" spans="1:38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46"/>
      <c r="AG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46"/>
      <c r="AG54" s="72"/>
    </row>
    <row r="55" spans="1:38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46"/>
      <c r="AG55" s="47"/>
      <c r="AJ55" t="s">
        <v>33</v>
      </c>
      <c r="AK55" t="s">
        <v>33</v>
      </c>
    </row>
    <row r="56" spans="1:38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46"/>
      <c r="AG56" s="47"/>
      <c r="AK56" t="s">
        <v>33</v>
      </c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  <c r="AK57" t="s">
        <v>33</v>
      </c>
    </row>
    <row r="58" spans="1:38" x14ac:dyDescent="0.2">
      <c r="AI58" t="s">
        <v>33</v>
      </c>
    </row>
    <row r="60" spans="1:38" x14ac:dyDescent="0.2">
      <c r="AD60" s="2" t="s">
        <v>33</v>
      </c>
    </row>
    <row r="62" spans="1:38" x14ac:dyDescent="0.2">
      <c r="AH62" s="11" t="s">
        <v>33</v>
      </c>
      <c r="AI62" t="s">
        <v>33</v>
      </c>
    </row>
    <row r="65" spans="9:34" x14ac:dyDescent="0.2">
      <c r="I65" s="2" t="s">
        <v>33</v>
      </c>
      <c r="Y65" s="2" t="s">
        <v>33</v>
      </c>
      <c r="AB65" s="2" t="s">
        <v>33</v>
      </c>
      <c r="AH65" t="s">
        <v>33</v>
      </c>
    </row>
    <row r="72" spans="9:34" x14ac:dyDescent="0.2">
      <c r="AH72" s="11" t="s">
        <v>33</v>
      </c>
    </row>
  </sheetData>
  <mergeCells count="35">
    <mergeCell ref="A1:AG1"/>
    <mergeCell ref="Y3:Y4"/>
    <mergeCell ref="R3:R4"/>
    <mergeCell ref="O3:O4"/>
    <mergeCell ref="P3:P4"/>
    <mergeCell ref="B2:AG2"/>
    <mergeCell ref="AE3:AE4"/>
    <mergeCell ref="A2:A4"/>
    <mergeCell ref="S3:S4"/>
    <mergeCell ref="Z3:Z4"/>
    <mergeCell ref="U3:U4"/>
    <mergeCell ref="I3:I4"/>
    <mergeCell ref="T3:T4"/>
    <mergeCell ref="V3:V4"/>
    <mergeCell ref="AA3:AA4"/>
    <mergeCell ref="AB3:AB4"/>
    <mergeCell ref="AC3:AC4"/>
    <mergeCell ref="AD3:AD4"/>
    <mergeCell ref="W3:W4"/>
    <mergeCell ref="X3:X4"/>
    <mergeCell ref="T53:X53"/>
    <mergeCell ref="T52:X52"/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B2" sqref="B2:AF2"/>
    </sheetView>
  </sheetViews>
  <sheetFormatPr defaultRowHeight="12.75" x14ac:dyDescent="0.2"/>
  <cols>
    <col min="1" max="1" width="28" style="2" customWidth="1"/>
    <col min="2" max="2" width="7" style="2" bestFit="1" customWidth="1"/>
    <col min="3" max="3" width="6.42578125" style="2" bestFit="1" customWidth="1"/>
    <col min="4" max="15" width="5.5703125" style="2" bestFit="1" customWidth="1"/>
    <col min="16" max="16" width="6.85546875" style="2" bestFit="1" customWidth="1"/>
    <col min="17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7" bestFit="1" customWidth="1"/>
  </cols>
  <sheetData>
    <row r="1" spans="1:36" ht="20.100000000000001" customHeight="1" x14ac:dyDescent="0.2">
      <c r="A1" s="125" t="s">
        <v>214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7"/>
    </row>
    <row r="2" spans="1:36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</row>
    <row r="3" spans="1:36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135" t="s">
        <v>24</v>
      </c>
    </row>
    <row r="4" spans="1:36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35"/>
    </row>
    <row r="5" spans="1:36" s="5" customFormat="1" x14ac:dyDescent="0.2">
      <c r="A5" s="50" t="s">
        <v>28</v>
      </c>
      <c r="B5" s="88">
        <f>[1]Novembro!$E$5</f>
        <v>66.708333333333329</v>
      </c>
      <c r="C5" s="88">
        <f>[1]Novembro!$E$6</f>
        <v>92.791666666666671</v>
      </c>
      <c r="D5" s="88">
        <f>[1]Novembro!$E$7</f>
        <v>93.833333333333329</v>
      </c>
      <c r="E5" s="88">
        <f>[1]Novembro!$E$8</f>
        <v>77.666666666666671</v>
      </c>
      <c r="F5" s="88">
        <f>[1]Novembro!$E$9</f>
        <v>80.375</v>
      </c>
      <c r="G5" s="88">
        <f>[1]Novembro!$E$10</f>
        <v>88.208333333333329</v>
      </c>
      <c r="H5" s="88">
        <f>[1]Novembro!$E$11</f>
        <v>93.75</v>
      </c>
      <c r="I5" s="88">
        <f>[1]Novembro!$E$12</f>
        <v>84.5</v>
      </c>
      <c r="J5" s="88">
        <f>[1]Novembro!$E$13</f>
        <v>72.208333333333329</v>
      </c>
      <c r="K5" s="88">
        <f>[1]Novembro!$E$14</f>
        <v>67.791666666666671</v>
      </c>
      <c r="L5" s="88">
        <f>[1]Novembro!$E$15</f>
        <v>59.125</v>
      </c>
      <c r="M5" s="88">
        <f>[1]Novembro!$E$16</f>
        <v>70.083333333333329</v>
      </c>
      <c r="N5" s="88">
        <f>[1]Novembro!$E$17</f>
        <v>69.5</v>
      </c>
      <c r="O5" s="88">
        <f>[1]Novembro!$E$18</f>
        <v>63.916666666666664</v>
      </c>
      <c r="P5" s="88">
        <f>[1]Novembro!$E$19</f>
        <v>69.166666666666671</v>
      </c>
      <c r="Q5" s="88">
        <f>[1]Novembro!$E$20</f>
        <v>66.041666666666671</v>
      </c>
      <c r="R5" s="88">
        <f>[1]Novembro!$E$21</f>
        <v>69.75</v>
      </c>
      <c r="S5" s="88">
        <f>[1]Novembro!$E$22</f>
        <v>63.916666666666664</v>
      </c>
      <c r="T5" s="88">
        <f>[1]Novembro!$E$23</f>
        <v>68.625</v>
      </c>
      <c r="U5" s="88">
        <f>[1]Novembro!$E$24</f>
        <v>72.958333333333329</v>
      </c>
      <c r="V5" s="88">
        <f>[1]Novembro!$E$25</f>
        <v>79.875</v>
      </c>
      <c r="W5" s="88">
        <f>[1]Novembro!$E$26</f>
        <v>80.5</v>
      </c>
      <c r="X5" s="88">
        <f>[1]Novembro!$E$27</f>
        <v>71.583333333333329</v>
      </c>
      <c r="Y5" s="88">
        <f>[1]Novembro!$E$28</f>
        <v>62.166666666666664</v>
      </c>
      <c r="Z5" s="88">
        <f>[1]Novembro!$E$29</f>
        <v>56.291666666666664</v>
      </c>
      <c r="AA5" s="88">
        <f>[1]Novembro!$E$30</f>
        <v>53.833333333333336</v>
      </c>
      <c r="AB5" s="88">
        <f>[1]Novembro!$E$31</f>
        <v>60.25</v>
      </c>
      <c r="AC5" s="88">
        <f>[1]Novembro!$E$32</f>
        <v>64.375</v>
      </c>
      <c r="AD5" s="88">
        <f>[1]Novembro!$E$33</f>
        <v>75.375</v>
      </c>
      <c r="AE5" s="88">
        <f>[1]Novembro!$E$34</f>
        <v>75.083333333333329</v>
      </c>
      <c r="AF5" s="97">
        <f t="shared" ref="AF5:AF13" si="1">AVERAGE(B5:AE5)</f>
        <v>72.341666666666683</v>
      </c>
    </row>
    <row r="6" spans="1:36" x14ac:dyDescent="0.2">
      <c r="A6" s="50" t="s">
        <v>0</v>
      </c>
      <c r="B6" s="91">
        <f>[2]Novembro!$E$5</f>
        <v>64.791666666666671</v>
      </c>
      <c r="C6" s="91">
        <f>[2]Novembro!$E$6</f>
        <v>85.05</v>
      </c>
      <c r="D6" s="91">
        <f>[2]Novembro!$E$7</f>
        <v>82.625</v>
      </c>
      <c r="E6" s="91">
        <f>[2]Novembro!$E$8</f>
        <v>80.599999999999994</v>
      </c>
      <c r="F6" s="91">
        <f>[2]Novembro!$E$9</f>
        <v>83.208333333333329</v>
      </c>
      <c r="G6" s="91">
        <f>[2]Novembro!$E$10</f>
        <v>88.545454545454547</v>
      </c>
      <c r="H6" s="91">
        <f>[2]Novembro!$E$11</f>
        <v>72.461538461538467</v>
      </c>
      <c r="I6" s="91">
        <f>[2]Novembro!$E$12</f>
        <v>70.708333333333329</v>
      </c>
      <c r="J6" s="91">
        <f>[2]Novembro!$E$13</f>
        <v>62.166666666666664</v>
      </c>
      <c r="K6" s="91">
        <f>[2]Novembro!$E$14</f>
        <v>56.791666666666664</v>
      </c>
      <c r="L6" s="91">
        <f>[2]Novembro!$E$15</f>
        <v>56.791666666666664</v>
      </c>
      <c r="M6" s="91">
        <f>[2]Novembro!$E$16</f>
        <v>64.583333333333329</v>
      </c>
      <c r="N6" s="91">
        <f>[2]Novembro!$E$17</f>
        <v>57.583333333333336</v>
      </c>
      <c r="O6" s="91">
        <f>[2]Novembro!$E$18</f>
        <v>46.25</v>
      </c>
      <c r="P6" s="91">
        <f>[2]Novembro!$E$19</f>
        <v>54.375</v>
      </c>
      <c r="Q6" s="91">
        <f>[2]Novembro!$E$20</f>
        <v>59.25</v>
      </c>
      <c r="R6" s="91">
        <f>[2]Novembro!$E$21</f>
        <v>59.791666666666664</v>
      </c>
      <c r="S6" s="91">
        <f>[2]Novembro!$E$22</f>
        <v>61.583333333333336</v>
      </c>
      <c r="T6" s="91">
        <f>[2]Novembro!$E$23</f>
        <v>63.541666666666664</v>
      </c>
      <c r="U6" s="91">
        <f>[2]Novembro!$E$24</f>
        <v>70.166666666666671</v>
      </c>
      <c r="V6" s="91">
        <f>[2]Novembro!$E$25</f>
        <v>82.083333333333329</v>
      </c>
      <c r="W6" s="91">
        <f>[2]Novembro!$E$26</f>
        <v>84.208333333333329</v>
      </c>
      <c r="X6" s="91">
        <f>[2]Novembro!$E$27</f>
        <v>70.416666666666671</v>
      </c>
      <c r="Y6" s="91">
        <f>[2]Novembro!$E$28</f>
        <v>60.833333333333336</v>
      </c>
      <c r="Z6" s="91">
        <f>[2]Novembro!$E$29</f>
        <v>58.208333333333336</v>
      </c>
      <c r="AA6" s="91">
        <f>[2]Novembro!$E$30</f>
        <v>54.041666666666664</v>
      </c>
      <c r="AB6" s="91">
        <f>[2]Novembro!$E$31</f>
        <v>55.125</v>
      </c>
      <c r="AC6" s="91">
        <f>[2]Novembro!$E$32</f>
        <v>64.25</v>
      </c>
      <c r="AD6" s="91">
        <f>[2]Novembro!$E$33</f>
        <v>66</v>
      </c>
      <c r="AE6" s="91">
        <f>[2]Novembro!$E$34</f>
        <v>85.791666666666671</v>
      </c>
      <c r="AF6" s="97">
        <f t="shared" si="1"/>
        <v>67.394121989121999</v>
      </c>
    </row>
    <row r="7" spans="1:36" x14ac:dyDescent="0.2">
      <c r="A7" s="50" t="s">
        <v>86</v>
      </c>
      <c r="B7" s="91">
        <f>[3]Novembro!$E$5</f>
        <v>62.583333333333336</v>
      </c>
      <c r="C7" s="91">
        <f>[3]Novembro!$E$6</f>
        <v>89.666666666666671</v>
      </c>
      <c r="D7" s="91">
        <f>[3]Novembro!$E$7</f>
        <v>90.416666666666671</v>
      </c>
      <c r="E7" s="91">
        <f>[3]Novembro!$E$8</f>
        <v>80.458333333333329</v>
      </c>
      <c r="F7" s="91">
        <f>[3]Novembro!$E$9</f>
        <v>83</v>
      </c>
      <c r="G7" s="91">
        <f>[3]Novembro!$E$10</f>
        <v>80.75</v>
      </c>
      <c r="H7" s="91">
        <f>[3]Novembro!$E$11</f>
        <v>86.458333333333329</v>
      </c>
      <c r="I7" s="91">
        <f>[3]Novembro!$E$12</f>
        <v>75.333333333333329</v>
      </c>
      <c r="J7" s="91">
        <f>[3]Novembro!$E$13</f>
        <v>64.625</v>
      </c>
      <c r="K7" s="91">
        <f>[3]Novembro!$E$14</f>
        <v>65.708333333333329</v>
      </c>
      <c r="L7" s="91">
        <f>[3]Novembro!$E$15</f>
        <v>58.708333333333336</v>
      </c>
      <c r="M7" s="91">
        <f>[3]Novembro!$E$16</f>
        <v>62.166666666666664</v>
      </c>
      <c r="N7" s="91">
        <f>[3]Novembro!$E$17</f>
        <v>53.75</v>
      </c>
      <c r="O7" s="91">
        <f>[3]Novembro!$E$18</f>
        <v>46.666666666666664</v>
      </c>
      <c r="P7" s="91">
        <f>[3]Novembro!$E$19</f>
        <v>60.666666666666664</v>
      </c>
      <c r="Q7" s="91">
        <f>[3]Novembro!$E$20</f>
        <v>65.25</v>
      </c>
      <c r="R7" s="91">
        <f>[3]Novembro!$E$21</f>
        <v>65.208333333333329</v>
      </c>
      <c r="S7" s="91">
        <f>[3]Novembro!$E$22</f>
        <v>57.333333333333336</v>
      </c>
      <c r="T7" s="91">
        <f>[3]Novembro!$E$23</f>
        <v>57.875</v>
      </c>
      <c r="U7" s="91">
        <f>[3]Novembro!$E$24</f>
        <v>66.791666666666671</v>
      </c>
      <c r="V7" s="91">
        <f>[3]Novembro!$E$25</f>
        <v>84.791666666666671</v>
      </c>
      <c r="W7" s="91">
        <f>[3]Novembro!$E$26</f>
        <v>80.875</v>
      </c>
      <c r="X7" s="91">
        <f>[3]Novembro!$E$27</f>
        <v>68.083333333333329</v>
      </c>
      <c r="Y7" s="91">
        <f>[3]Novembro!$E$28</f>
        <v>57.791666666666664</v>
      </c>
      <c r="Z7" s="91">
        <f>[3]Novembro!$E$29</f>
        <v>50.708333333333336</v>
      </c>
      <c r="AA7" s="91">
        <f>[3]Novembro!$E$30</f>
        <v>50.166666666666664</v>
      </c>
      <c r="AB7" s="91">
        <f>[3]Novembro!$E$31</f>
        <v>66.75</v>
      </c>
      <c r="AC7" s="91">
        <f>[3]Novembro!$E$32</f>
        <v>65.166666666666671</v>
      </c>
      <c r="AD7" s="91">
        <f>[3]Novembro!$E$33</f>
        <v>80.166666666666671</v>
      </c>
      <c r="AE7" s="91">
        <f>[3]Novembro!$E$34</f>
        <v>79.625</v>
      </c>
      <c r="AF7" s="97">
        <f t="shared" si="1"/>
        <v>68.584722222222226</v>
      </c>
    </row>
    <row r="8" spans="1:36" x14ac:dyDescent="0.2">
      <c r="A8" s="50" t="s">
        <v>1</v>
      </c>
      <c r="B8" s="91">
        <f>[4]Novembro!$E$5</f>
        <v>65.75</v>
      </c>
      <c r="C8" s="91">
        <f>[4]Novembro!$E$6</f>
        <v>81.083333333333329</v>
      </c>
      <c r="D8" s="91">
        <f>[4]Novembro!$E$7</f>
        <v>87.291666666666671</v>
      </c>
      <c r="E8" s="91">
        <f>[4]Novembro!$E$8</f>
        <v>77.416666666666671</v>
      </c>
      <c r="F8" s="91">
        <f>[4]Novembro!$E$9</f>
        <v>77.166666666666671</v>
      </c>
      <c r="G8" s="91">
        <f>[4]Novembro!$E$10</f>
        <v>77.583333333333329</v>
      </c>
      <c r="H8" s="91">
        <f>[4]Novembro!$E$11</f>
        <v>84.25</v>
      </c>
      <c r="I8" s="91">
        <f>[4]Novembro!$E$12</f>
        <v>73.458333333333329</v>
      </c>
      <c r="J8" s="91">
        <f>[4]Novembro!$E$13</f>
        <v>65.125</v>
      </c>
      <c r="K8" s="91">
        <f>[4]Novembro!$E$14</f>
        <v>63.25</v>
      </c>
      <c r="L8" s="91">
        <f>[4]Novembro!$E$15</f>
        <v>62.666666666666664</v>
      </c>
      <c r="M8" s="91">
        <f>[4]Novembro!$E$16</f>
        <v>66.5</v>
      </c>
      <c r="N8" s="91">
        <f>[4]Novembro!$E$17</f>
        <v>52.958333333333336</v>
      </c>
      <c r="O8" s="91">
        <f>[4]Novembro!$E$18</f>
        <v>57.958333333333336</v>
      </c>
      <c r="P8" s="91">
        <f>[4]Novembro!$E$19</f>
        <v>59.166666666666664</v>
      </c>
      <c r="Q8" s="91">
        <f>[4]Novembro!$E$20</f>
        <v>59.041666666666664</v>
      </c>
      <c r="R8" s="91">
        <f>[4]Novembro!$E$21</f>
        <v>62.791666666666664</v>
      </c>
      <c r="S8" s="91">
        <f>[4]Novembro!$E$22</f>
        <v>73.125</v>
      </c>
      <c r="T8" s="91">
        <f>[4]Novembro!$E$23</f>
        <v>75.875</v>
      </c>
      <c r="U8" s="91">
        <f>[4]Novembro!$E$24</f>
        <v>78.791666666666671</v>
      </c>
      <c r="V8" s="91">
        <f>[4]Novembro!$E$25</f>
        <v>80.75</v>
      </c>
      <c r="W8" s="91">
        <f>[4]Novembro!$E$26</f>
        <v>73.083333333333329</v>
      </c>
      <c r="X8" s="91">
        <f>[4]Novembro!$E$27</f>
        <v>76.666666666666671</v>
      </c>
      <c r="Y8" s="91">
        <f>[4]Novembro!$E$28</f>
        <v>68.291666666666671</v>
      </c>
      <c r="Z8" s="91">
        <f>[4]Novembro!$E$29</f>
        <v>50.75</v>
      </c>
      <c r="AA8" s="91">
        <f>[4]Novembro!$E$30</f>
        <v>61.416666666666664</v>
      </c>
      <c r="AB8" s="91">
        <f>[4]Novembro!$E$31</f>
        <v>64.166666666666671</v>
      </c>
      <c r="AC8" s="91">
        <f>[4]Novembro!$E$32</f>
        <v>58.708333333333336</v>
      </c>
      <c r="AD8" s="91">
        <f>[4]Novembro!$E$33</f>
        <v>56.666666666666664</v>
      </c>
      <c r="AE8" s="91">
        <f>[4]Novembro!$E$34</f>
        <v>69</v>
      </c>
      <c r="AF8" s="97">
        <f t="shared" si="1"/>
        <v>68.691666666666691</v>
      </c>
    </row>
    <row r="9" spans="1:36" x14ac:dyDescent="0.2">
      <c r="A9" s="50" t="s">
        <v>149</v>
      </c>
      <c r="B9" s="91">
        <f>[5]Novembro!$E$5</f>
        <v>74.958333333333329</v>
      </c>
      <c r="C9" s="91">
        <f>[5]Novembro!$E$6</f>
        <v>86.958333333333329</v>
      </c>
      <c r="D9" s="91">
        <f>[5]Novembro!$E$7</f>
        <v>86.958333333333329</v>
      </c>
      <c r="E9" s="91">
        <f>[5]Novembro!$E$8</f>
        <v>82.333333333333329</v>
      </c>
      <c r="F9" s="91">
        <f>[5]Novembro!$E$9</f>
        <v>88.416666666666671</v>
      </c>
      <c r="G9" s="91">
        <f>[5]Novembro!$E$10</f>
        <v>87.458333333333329</v>
      </c>
      <c r="H9" s="91">
        <f>[5]Novembro!$E$11</f>
        <v>86.416666666666671</v>
      </c>
      <c r="I9" s="91">
        <f>[5]Novembro!$E$12</f>
        <v>78.25</v>
      </c>
      <c r="J9" s="91">
        <f>[5]Novembro!$E$13</f>
        <v>68.166666666666671</v>
      </c>
      <c r="K9" s="91">
        <f>[5]Novembro!$E$14</f>
        <v>57.541666666666664</v>
      </c>
      <c r="L9" s="91">
        <f>[5]Novembro!$E$15</f>
        <v>56.75</v>
      </c>
      <c r="M9" s="91">
        <f>[5]Novembro!$E$16</f>
        <v>68.833333333333329</v>
      </c>
      <c r="N9" s="91">
        <f>[5]Novembro!$E$17</f>
        <v>52.541666666666664</v>
      </c>
      <c r="O9" s="91">
        <f>[5]Novembro!$E$18</f>
        <v>43.291666666666664</v>
      </c>
      <c r="P9" s="91">
        <f>[5]Novembro!$E$19</f>
        <v>50.875</v>
      </c>
      <c r="Q9" s="91">
        <f>[5]Novembro!$E$20</f>
        <v>61.708333333333336</v>
      </c>
      <c r="R9" s="91">
        <f>[5]Novembro!$E$21</f>
        <v>64.208333333333329</v>
      </c>
      <c r="S9" s="91">
        <f>[5]Novembro!$E$22</f>
        <v>66.958333333333329</v>
      </c>
      <c r="T9" s="91">
        <f>[5]Novembro!$E$23</f>
        <v>70.75</v>
      </c>
      <c r="U9" s="91">
        <f>[5]Novembro!$E$24</f>
        <v>70.958333333333329</v>
      </c>
      <c r="V9" s="91">
        <f>[5]Novembro!$E$25</f>
        <v>83.416666666666671</v>
      </c>
      <c r="W9" s="91">
        <f>[5]Novembro!$E$26</f>
        <v>87</v>
      </c>
      <c r="X9" s="91">
        <f>[5]Novembro!$E$27</f>
        <v>76.666666666666671</v>
      </c>
      <c r="Y9" s="91">
        <f>[5]Novembro!$E$28</f>
        <v>63.125</v>
      </c>
      <c r="Z9" s="91">
        <f>[5]Novembro!$E$29</f>
        <v>58.25</v>
      </c>
      <c r="AA9" s="91">
        <f>[5]Novembro!$E$30</f>
        <v>54.111111111111114</v>
      </c>
      <c r="AB9" s="91">
        <f>[5]Novembro!$E$31</f>
        <v>55.166666666666664</v>
      </c>
      <c r="AC9" s="91">
        <f>[5]Novembro!$E$32</f>
        <v>65.625</v>
      </c>
      <c r="AD9" s="91">
        <f>[5]Novembro!$E$33</f>
        <v>77.375</v>
      </c>
      <c r="AE9" s="91">
        <f>[5]Novembro!$E$34</f>
        <v>81.541666666666671</v>
      </c>
      <c r="AF9" s="97">
        <f t="shared" si="1"/>
        <v>70.220370370370361</v>
      </c>
    </row>
    <row r="10" spans="1:36" x14ac:dyDescent="0.2">
      <c r="A10" s="50" t="s">
        <v>93</v>
      </c>
      <c r="B10" s="91">
        <f>[6]Novembro!$E$5</f>
        <v>81.166666666666671</v>
      </c>
      <c r="C10" s="91">
        <f>[6]Novembro!$E$6</f>
        <v>93.791666666666671</v>
      </c>
      <c r="D10" s="91">
        <f>[6]Novembro!$E$7</f>
        <v>93.458333333333329</v>
      </c>
      <c r="E10" s="91">
        <f>[6]Novembro!$E$8</f>
        <v>81.375</v>
      </c>
      <c r="F10" s="91">
        <f>[6]Novembro!$E$9</f>
        <v>80.208333333333329</v>
      </c>
      <c r="G10" s="91">
        <f>[6]Novembro!$E$10</f>
        <v>86.666666666666671</v>
      </c>
      <c r="H10" s="91">
        <f>[6]Novembro!$E$11</f>
        <v>92.958333333333329</v>
      </c>
      <c r="I10" s="91">
        <f>[6]Novembro!$E$12</f>
        <v>86.208333333333329</v>
      </c>
      <c r="J10" s="91">
        <f>[6]Novembro!$E$13</f>
        <v>68.826086956521735</v>
      </c>
      <c r="K10" s="91">
        <f>[6]Novembro!$E$14</f>
        <v>65.083333333333329</v>
      </c>
      <c r="L10" s="91">
        <f>[6]Novembro!$E$15</f>
        <v>65.625</v>
      </c>
      <c r="M10" s="91">
        <f>[6]Novembro!$E$16</f>
        <v>85.041666666666671</v>
      </c>
      <c r="N10" s="91">
        <f>[6]Novembro!$E$17</f>
        <v>72.304347826086953</v>
      </c>
      <c r="O10" s="91">
        <f>[6]Novembro!$E$18</f>
        <v>64.541666666666671</v>
      </c>
      <c r="P10" s="91">
        <f>[6]Novembro!$E$19</f>
        <v>78.541666666666671</v>
      </c>
      <c r="Q10" s="91">
        <f>[6]Novembro!$E$20</f>
        <v>77.625</v>
      </c>
      <c r="R10" s="91">
        <f>[6]Novembro!$E$21</f>
        <v>74</v>
      </c>
      <c r="S10" s="91">
        <f>[6]Novembro!$E$22</f>
        <v>84.291666666666671</v>
      </c>
      <c r="T10" s="91">
        <f>[6]Novembro!$E$23</f>
        <v>88.875</v>
      </c>
      <c r="U10" s="91">
        <f>[6]Novembro!$E$24</f>
        <v>83.791666666666671</v>
      </c>
      <c r="V10" s="91">
        <f>[6]Novembro!$E$25</f>
        <v>91.708333333333329</v>
      </c>
      <c r="W10" s="91">
        <f>[6]Novembro!$E$26</f>
        <v>82.75</v>
      </c>
      <c r="X10" s="91">
        <f>[6]Novembro!$E$27</f>
        <v>78.25</v>
      </c>
      <c r="Y10" s="91">
        <f>[6]Novembro!$E$28</f>
        <v>69.541666666666671</v>
      </c>
      <c r="Z10" s="91">
        <f>[6]Novembro!$E$29</f>
        <v>62.291666666666664</v>
      </c>
      <c r="AA10" s="91">
        <f>[6]Novembro!$E$30</f>
        <v>66.956521739130437</v>
      </c>
      <c r="AB10" s="91">
        <f>[6]Novembro!$E$31</f>
        <v>76.958333333333329</v>
      </c>
      <c r="AC10" s="91">
        <f>[6]Novembro!$E$32</f>
        <v>77.5</v>
      </c>
      <c r="AD10" s="91">
        <f>[6]Novembro!$E$33</f>
        <v>74.083333333333329</v>
      </c>
      <c r="AE10" s="91">
        <f>[6]Novembro!$E$34</f>
        <v>79.75</v>
      </c>
      <c r="AF10" s="97">
        <f t="shared" si="1"/>
        <v>78.805676328502429</v>
      </c>
    </row>
    <row r="11" spans="1:36" x14ac:dyDescent="0.2">
      <c r="A11" s="50" t="s">
        <v>50</v>
      </c>
      <c r="B11" s="91">
        <f>[7]Novembro!$E$5</f>
        <v>63.260869565217391</v>
      </c>
      <c r="C11" s="91">
        <f>[7]Novembro!$E$6</f>
        <v>82.230769230769226</v>
      </c>
      <c r="D11" s="91">
        <f>[7]Novembro!$E$7</f>
        <v>75.099999999999994</v>
      </c>
      <c r="E11" s="91">
        <f>[7]Novembro!$E$8</f>
        <v>78.666666666666671</v>
      </c>
      <c r="F11" s="91">
        <f>[7]Novembro!$E$9</f>
        <v>70.333333333333329</v>
      </c>
      <c r="G11" s="91">
        <f>[7]Novembro!$E$10</f>
        <v>75</v>
      </c>
      <c r="H11" s="91">
        <f>[7]Novembro!$E$11</f>
        <v>73.142857142857139</v>
      </c>
      <c r="I11" s="91">
        <f>[7]Novembro!$E$12</f>
        <v>64.818181818181813</v>
      </c>
      <c r="J11" s="91">
        <f>[7]Novembro!$E$13</f>
        <v>64.647058823529406</v>
      </c>
      <c r="K11" s="91">
        <f>[7]Novembro!$E$14</f>
        <v>65.260869565217391</v>
      </c>
      <c r="L11" s="91">
        <f>[7]Novembro!$E$15</f>
        <v>59.291666666666664</v>
      </c>
      <c r="M11" s="91">
        <f>[7]Novembro!$E$16</f>
        <v>57.388888888888886</v>
      </c>
      <c r="N11" s="91">
        <f>[7]Novembro!$E$17</f>
        <v>57.5</v>
      </c>
      <c r="O11" s="91">
        <f>[7]Novembro!$E$18</f>
        <v>60.041666666666664</v>
      </c>
      <c r="P11" s="91">
        <f>[7]Novembro!$E$19</f>
        <v>64.083333333333329</v>
      </c>
      <c r="Q11" s="91">
        <f>[7]Novembro!$E$20</f>
        <v>68.5</v>
      </c>
      <c r="R11" s="91">
        <f>[7]Novembro!$E$21</f>
        <v>67</v>
      </c>
      <c r="S11" s="91">
        <f>[7]Novembro!$E$22</f>
        <v>60.208333333333336</v>
      </c>
      <c r="T11" s="91">
        <f>[7]Novembro!$E$23</f>
        <v>50.875</v>
      </c>
      <c r="U11" s="91">
        <f>[7]Novembro!$E$24</f>
        <v>59.208333333333336</v>
      </c>
      <c r="V11" s="91">
        <f>[7]Novembro!$E$25</f>
        <v>79.125</v>
      </c>
      <c r="W11" s="91">
        <f>[7]Novembro!$E$26</f>
        <v>67.230769230769226</v>
      </c>
      <c r="X11" s="91">
        <f>[7]Novembro!$E$27</f>
        <v>66.5</v>
      </c>
      <c r="Y11" s="91">
        <f>[7]Novembro!$E$28</f>
        <v>56</v>
      </c>
      <c r="Z11" s="91">
        <f>[7]Novembro!$E$29</f>
        <v>53.166666666666664</v>
      </c>
      <c r="AA11" s="91">
        <f>[7]Novembro!$E$30</f>
        <v>49.625</v>
      </c>
      <c r="AB11" s="91">
        <f>[6]Novembro!$E$31</f>
        <v>76.958333333333329</v>
      </c>
      <c r="AC11" s="91">
        <f>[7]Novembro!$E$32</f>
        <v>59.416666666666664</v>
      </c>
      <c r="AD11" s="91">
        <f>[7]Novembro!$E$33</f>
        <v>76</v>
      </c>
      <c r="AE11" s="91">
        <f>[7]Novembro!$E$34</f>
        <v>69.214285714285708</v>
      </c>
      <c r="AF11" s="97">
        <f t="shared" si="1"/>
        <v>65.659818332657196</v>
      </c>
    </row>
    <row r="12" spans="1:36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97" t="e">
        <f t="shared" si="1"/>
        <v>#DIV/0!</v>
      </c>
    </row>
    <row r="13" spans="1:36" x14ac:dyDescent="0.2">
      <c r="A13" s="50" t="s">
        <v>96</v>
      </c>
      <c r="B13" s="91">
        <f>[8]Novembro!$E$5</f>
        <v>83.291666666666671</v>
      </c>
      <c r="C13" s="91">
        <f>[8]Novembro!$E$6</f>
        <v>84.625</v>
      </c>
      <c r="D13" s="91">
        <f>[8]Novembro!$E$7</f>
        <v>95.083333333333329</v>
      </c>
      <c r="E13" s="91">
        <f>[8]Novembro!$E$8</f>
        <v>79.416666666666671</v>
      </c>
      <c r="F13" s="91">
        <f>[8]Novembro!$E$9</f>
        <v>80.75</v>
      </c>
      <c r="G13" s="91">
        <f>[8]Novembro!$E$10</f>
        <v>84.583333333333329</v>
      </c>
      <c r="H13" s="91">
        <f>[8]Novembro!$E$11</f>
        <v>86.958333333333329</v>
      </c>
      <c r="I13" s="91">
        <f>[8]Novembro!$E$12</f>
        <v>75.625</v>
      </c>
      <c r="J13" s="91">
        <f>[8]Novembro!$E$13</f>
        <v>67.416666666666671</v>
      </c>
      <c r="K13" s="91">
        <f>[8]Novembro!$E$14</f>
        <v>59.833333333333336</v>
      </c>
      <c r="L13" s="91">
        <f>[8]Novembro!$E$15</f>
        <v>61.583333333333336</v>
      </c>
      <c r="M13" s="91">
        <f>[8]Novembro!$E$16</f>
        <v>67</v>
      </c>
      <c r="N13" s="91">
        <f>[8]Novembro!$E$17</f>
        <v>61.708333333333336</v>
      </c>
      <c r="O13" s="91">
        <f>[8]Novembro!$E$18</f>
        <v>48</v>
      </c>
      <c r="P13" s="91">
        <f>[8]Novembro!$E$19</f>
        <v>52.708333333333336</v>
      </c>
      <c r="Q13" s="91">
        <f>[8]Novembro!$E$20</f>
        <v>64.666666666666671</v>
      </c>
      <c r="R13" s="91">
        <f>[8]Novembro!$E$21</f>
        <v>68.166666666666671</v>
      </c>
      <c r="S13" s="91">
        <f>[8]Novembro!$E$22</f>
        <v>75.958333333333329</v>
      </c>
      <c r="T13" s="91">
        <f>[8]Novembro!$E$23</f>
        <v>75.25</v>
      </c>
      <c r="U13" s="91">
        <f>[8]Novembro!$E$24</f>
        <v>86.458333333333329</v>
      </c>
      <c r="V13" s="91">
        <f>[8]Novembro!$E$25</f>
        <v>80.833333333333329</v>
      </c>
      <c r="W13" s="91">
        <f>[8]Novembro!$E$26</f>
        <v>84.958333333333329</v>
      </c>
      <c r="X13" s="91">
        <f>[8]Novembro!$E$27</f>
        <v>77.458333333333329</v>
      </c>
      <c r="Y13" s="91">
        <f>[8]Novembro!$E$28</f>
        <v>70.791666666666671</v>
      </c>
      <c r="Z13" s="91">
        <f>[8]Novembro!$E$29</f>
        <v>60.125</v>
      </c>
      <c r="AA13" s="91">
        <f>[8]Novembro!$E$30</f>
        <v>64.166666666666671</v>
      </c>
      <c r="AB13" s="91">
        <f>[8]Novembro!$E$31</f>
        <v>66.375</v>
      </c>
      <c r="AC13" s="91">
        <f>[8]Novembro!$E$32</f>
        <v>61.625</v>
      </c>
      <c r="AD13" s="91">
        <f>[8]Novembro!$E$33</f>
        <v>60.708333333333336</v>
      </c>
      <c r="AE13" s="91">
        <f>[8]Novembro!$E$34</f>
        <v>73.666666666666671</v>
      </c>
      <c r="AF13" s="97">
        <f t="shared" si="1"/>
        <v>71.993055555555557</v>
      </c>
    </row>
    <row r="14" spans="1:36" hidden="1" x14ac:dyDescent="0.2">
      <c r="A14" s="50" t="s">
        <v>100</v>
      </c>
      <c r="B14" s="91" t="str">
        <f>[9]Novembro!$E$5</f>
        <v>*</v>
      </c>
      <c r="C14" s="91" t="str">
        <f>[9]Novembro!$E$6</f>
        <v>*</v>
      </c>
      <c r="D14" s="91" t="str">
        <f>[9]Novembro!$E$7</f>
        <v>*</v>
      </c>
      <c r="E14" s="91" t="str">
        <f>[9]Novembro!$E$8</f>
        <v>*</v>
      </c>
      <c r="F14" s="91" t="str">
        <f>[9]Novembro!$E$9</f>
        <v>*</v>
      </c>
      <c r="G14" s="91" t="str">
        <f>[9]Novembro!$E$10</f>
        <v>*</v>
      </c>
      <c r="H14" s="91" t="str">
        <f>[9]Novembro!$E$11</f>
        <v>*</v>
      </c>
      <c r="I14" s="91" t="str">
        <f>[9]Novembro!$E$12</f>
        <v>*</v>
      </c>
      <c r="J14" s="91" t="str">
        <f>[9]Novembro!$E$13</f>
        <v>*</v>
      </c>
      <c r="K14" s="91" t="str">
        <f>[9]Novembro!$E$14</f>
        <v>*</v>
      </c>
      <c r="L14" s="91" t="str">
        <f>[9]Novembro!$E$15</f>
        <v>*</v>
      </c>
      <c r="M14" s="91" t="str">
        <f>[9]Novembro!$E$16</f>
        <v>*</v>
      </c>
      <c r="N14" s="91" t="str">
        <f>[9]Novembro!$E$17</f>
        <v>*</v>
      </c>
      <c r="O14" s="91" t="str">
        <f>[9]Novembro!$E$18</f>
        <v>*</v>
      </c>
      <c r="P14" s="91" t="str">
        <f>[9]Novembro!$E$19</f>
        <v>*</v>
      </c>
      <c r="Q14" s="91" t="str">
        <f>[9]Novembro!$E$20</f>
        <v>*</v>
      </c>
      <c r="R14" s="91" t="str">
        <f>[9]Novembro!$E$21</f>
        <v>*</v>
      </c>
      <c r="S14" s="91" t="str">
        <f>[9]Novembro!$E$22</f>
        <v>*</v>
      </c>
      <c r="T14" s="91" t="str">
        <f>[9]Novembro!$E$23</f>
        <v>*</v>
      </c>
      <c r="U14" s="91" t="str">
        <f>[9]Novembro!$E$24</f>
        <v>*</v>
      </c>
      <c r="V14" s="91" t="str">
        <f>[9]Novembro!$E$25</f>
        <v>*</v>
      </c>
      <c r="W14" s="91" t="str">
        <f>[9]Novembro!$E$26</f>
        <v>*</v>
      </c>
      <c r="X14" s="91" t="str">
        <f>[9]Novembro!$E$27</f>
        <v>*</v>
      </c>
      <c r="Y14" s="91" t="str">
        <f>[9]Novembro!$E$28</f>
        <v>*</v>
      </c>
      <c r="Z14" s="91" t="str">
        <f>[9]Novembro!$E$29</f>
        <v>*</v>
      </c>
      <c r="AA14" s="91" t="str">
        <f>[9]Novembro!$E$30</f>
        <v>*</v>
      </c>
      <c r="AB14" s="91" t="str">
        <f>[9]Novembro!$E$31</f>
        <v>*</v>
      </c>
      <c r="AC14" s="91" t="str">
        <f>[9]Novembro!$E$32</f>
        <v>*</v>
      </c>
      <c r="AD14" s="91" t="str">
        <f>[9]Novembro!$E$33</f>
        <v>*</v>
      </c>
      <c r="AE14" s="91" t="str">
        <f>[9]Novembro!$E$34</f>
        <v>*</v>
      </c>
      <c r="AF14" s="97" t="s">
        <v>203</v>
      </c>
      <c r="AJ14" t="s">
        <v>33</v>
      </c>
    </row>
    <row r="15" spans="1:36" x14ac:dyDescent="0.2">
      <c r="A15" s="50" t="s">
        <v>103</v>
      </c>
      <c r="B15" s="91">
        <f>[10]Novembro!$E$5</f>
        <v>56.958333333333336</v>
      </c>
      <c r="C15" s="91">
        <f>[10]Novembro!$E$6</f>
        <v>78.166666666666671</v>
      </c>
      <c r="D15" s="91">
        <f>[10]Novembro!$E$7</f>
        <v>90.416666666666671</v>
      </c>
      <c r="E15" s="91">
        <f>[10]Novembro!$E$8</f>
        <v>81.75</v>
      </c>
      <c r="F15" s="91">
        <f>[10]Novembro!$E$9</f>
        <v>90.458333333333329</v>
      </c>
      <c r="G15" s="91">
        <f>[10]Novembro!$E$10</f>
        <v>89.291666666666671</v>
      </c>
      <c r="H15" s="91">
        <f>[10]Novembro!$E$11</f>
        <v>92.666666666666671</v>
      </c>
      <c r="I15" s="91">
        <f>[10]Novembro!$E$12</f>
        <v>82.208333333333329</v>
      </c>
      <c r="J15" s="91">
        <f>[10]Novembro!$E$13</f>
        <v>71.583333333333329</v>
      </c>
      <c r="K15" s="91">
        <f>[10]Novembro!$E$14</f>
        <v>63.833333333333336</v>
      </c>
      <c r="L15" s="91">
        <f>[10]Novembro!$E$15</f>
        <v>56.375</v>
      </c>
      <c r="M15" s="91">
        <f>[10]Novembro!$E$16</f>
        <v>66.416666666666671</v>
      </c>
      <c r="N15" s="91">
        <f>[10]Novembro!$E$17</f>
        <v>61.583333333333336</v>
      </c>
      <c r="O15" s="91">
        <f>[10]Novembro!$E$18</f>
        <v>51.041666666666664</v>
      </c>
      <c r="P15" s="91">
        <f>[10]Novembro!$E$19</f>
        <v>54.333333333333336</v>
      </c>
      <c r="Q15" s="91">
        <f>[10]Novembro!$E$20</f>
        <v>60.583333333333336</v>
      </c>
      <c r="R15" s="91">
        <f>[10]Novembro!$E$21</f>
        <v>61.5</v>
      </c>
      <c r="S15" s="91">
        <f>[10]Novembro!$E$22</f>
        <v>59.166666666666664</v>
      </c>
      <c r="T15" s="91">
        <f>[10]Novembro!$E$23</f>
        <v>64.625</v>
      </c>
      <c r="U15" s="91">
        <f>[10]Novembro!$E$24</f>
        <v>68.833333333333329</v>
      </c>
      <c r="V15" s="91">
        <f>[10]Novembro!$E$25</f>
        <v>82.458333333333329</v>
      </c>
      <c r="W15" s="91">
        <f>[10]Novembro!$E$26</f>
        <v>82.541666666666671</v>
      </c>
      <c r="X15" s="91">
        <f>[10]Novembro!$E$27</f>
        <v>67.166666666666671</v>
      </c>
      <c r="Y15" s="91">
        <f>[10]Novembro!$E$28</f>
        <v>57.541666666666664</v>
      </c>
      <c r="Z15" s="91">
        <f>[10]Novembro!$E$29</f>
        <v>50.416666666666664</v>
      </c>
      <c r="AA15" s="91">
        <f>[10]Novembro!$E$30</f>
        <v>47.125</v>
      </c>
      <c r="AB15" s="91">
        <f>[10]Novembro!$E$31</f>
        <v>57.625</v>
      </c>
      <c r="AC15" s="91">
        <f>[10]Novembro!$E$32</f>
        <v>60.708333333333336</v>
      </c>
      <c r="AD15" s="91">
        <f>[10]Novembro!$E$33</f>
        <v>78.75</v>
      </c>
      <c r="AE15" s="91">
        <f>[10]Novembro!$E$34</f>
        <v>81.75</v>
      </c>
      <c r="AF15" s="97">
        <f t="shared" ref="AF15:AF44" si="2">AVERAGE(B15:AE15)</f>
        <v>68.92916666666666</v>
      </c>
      <c r="AJ15" t="s">
        <v>33</v>
      </c>
    </row>
    <row r="16" spans="1:36" x14ac:dyDescent="0.2">
      <c r="A16" s="50" t="s">
        <v>150</v>
      </c>
      <c r="B16" s="91">
        <f>[11]Novembro!$E$5</f>
        <v>72.82352941176471</v>
      </c>
      <c r="C16" s="91">
        <f>[11]Novembro!$E$6</f>
        <v>100</v>
      </c>
      <c r="D16" s="91">
        <f>[11]Novembro!$E$7</f>
        <v>93.2</v>
      </c>
      <c r="E16" s="91">
        <f>[11]Novembro!$E$8</f>
        <v>75.583333333333329</v>
      </c>
      <c r="F16" s="91">
        <f>[11]Novembro!$E$9</f>
        <v>76.071428571428569</v>
      </c>
      <c r="G16" s="91">
        <f>[11]Novembro!$E$10</f>
        <v>76</v>
      </c>
      <c r="H16" s="91">
        <f>[11]Novembro!$E$11</f>
        <v>96.454545454545453</v>
      </c>
      <c r="I16" s="91">
        <f>[11]Novembro!$E$12</f>
        <v>67.400000000000006</v>
      </c>
      <c r="J16" s="91">
        <f>[11]Novembro!$E$13</f>
        <v>59.428571428571431</v>
      </c>
      <c r="K16" s="91">
        <f>[11]Novembro!$E$14</f>
        <v>64.38095238095238</v>
      </c>
      <c r="L16" s="91">
        <f>[11]Novembro!$E$15</f>
        <v>59.565217391304351</v>
      </c>
      <c r="M16" s="91">
        <f>[11]Novembro!$E$16</f>
        <v>89.63636363636364</v>
      </c>
      <c r="N16" s="91">
        <f>[11]Novembro!$E$17</f>
        <v>77.89473684210526</v>
      </c>
      <c r="O16" s="91">
        <f>[11]Novembro!$E$18</f>
        <v>67.7</v>
      </c>
      <c r="P16" s="91">
        <f>[11]Novembro!$E$19</f>
        <v>73.590909090909093</v>
      </c>
      <c r="Q16" s="91">
        <f>[11]Novembro!$E$20</f>
        <v>72.625</v>
      </c>
      <c r="R16" s="91">
        <f>[11]Novembro!$E$21</f>
        <v>77.529411764705884</v>
      </c>
      <c r="S16" s="91">
        <f>[11]Novembro!$E$22</f>
        <v>65.040723981900456</v>
      </c>
      <c r="T16" s="91">
        <f>[11]Novembro!$E$23</f>
        <v>82.07692307692308</v>
      </c>
      <c r="U16" s="91">
        <f>[11]Novembro!$E$24</f>
        <v>78</v>
      </c>
      <c r="V16" s="91">
        <f>[11]Novembro!$E$25</f>
        <v>75.857142857142861</v>
      </c>
      <c r="W16" s="91">
        <f>[11]Novembro!$E$26</f>
        <v>70.583333333333329</v>
      </c>
      <c r="X16" s="91">
        <f>[11]Novembro!$E$27</f>
        <v>63</v>
      </c>
      <c r="Y16" s="91">
        <f>[11]Novembro!$E$28</f>
        <v>62.666666666666664</v>
      </c>
      <c r="Z16" s="91">
        <f>[11]Novembro!$E$29</f>
        <v>50.727272727272727</v>
      </c>
      <c r="AA16" s="91">
        <f>[11]Novembro!$E$30</f>
        <v>65.05263157894737</v>
      </c>
      <c r="AB16" s="91">
        <f>[11]Novembro!$E$31</f>
        <v>75.05263157894737</v>
      </c>
      <c r="AC16" s="91">
        <f>[11]Novembro!$E$32</f>
        <v>73.650000000000006</v>
      </c>
      <c r="AD16" s="91">
        <f>[11]Novembro!$E$33</f>
        <v>75.764705882352942</v>
      </c>
      <c r="AE16" s="91">
        <f>[11]Novembro!$E$34</f>
        <v>75.090909090909093</v>
      </c>
      <c r="AF16" s="97">
        <f t="shared" si="2"/>
        <v>73.748231336012665</v>
      </c>
    </row>
    <row r="17" spans="1:36" x14ac:dyDescent="0.2">
      <c r="A17" s="50" t="s">
        <v>2</v>
      </c>
      <c r="B17" s="91">
        <f>[12]Novembro!$E$5</f>
        <v>65.958333333333329</v>
      </c>
      <c r="C17" s="91">
        <f>[12]Novembro!$E$6</f>
        <v>85.083333333333329</v>
      </c>
      <c r="D17" s="91">
        <f>[12]Novembro!$E$7</f>
        <v>85.375</v>
      </c>
      <c r="E17" s="91">
        <f>[12]Novembro!$E$8</f>
        <v>74.416666666666671</v>
      </c>
      <c r="F17" s="91">
        <f>[12]Novembro!$E$9</f>
        <v>75.75</v>
      </c>
      <c r="G17" s="91">
        <f>[12]Novembro!$E$10</f>
        <v>80.541666666666671</v>
      </c>
      <c r="H17" s="91">
        <f>[12]Novembro!$E$11</f>
        <v>83.291666666666671</v>
      </c>
      <c r="I17" s="91">
        <f>[12]Novembro!$E$12</f>
        <v>76.75</v>
      </c>
      <c r="J17" s="91">
        <f>[12]Novembro!$E$13</f>
        <v>61.25</v>
      </c>
      <c r="K17" s="91">
        <f>[12]Novembro!$E$14</f>
        <v>52.291666666666664</v>
      </c>
      <c r="L17" s="91">
        <f>[12]Novembro!$E$15</f>
        <v>48.217391304347828</v>
      </c>
      <c r="M17" s="91">
        <f>[12]Novembro!$E$16</f>
        <v>66.958333333333329</v>
      </c>
      <c r="N17" s="91">
        <f>[12]Novembro!$E$17</f>
        <v>59.416666666666664</v>
      </c>
      <c r="O17" s="91">
        <f>[12]Novembro!$E$18</f>
        <v>44.75</v>
      </c>
      <c r="P17" s="91">
        <f>[12]Novembro!$E$19</f>
        <v>55.291666666666664</v>
      </c>
      <c r="Q17" s="91">
        <f>[12]Novembro!$E$20</f>
        <v>61.625</v>
      </c>
      <c r="R17" s="91">
        <f>[12]Novembro!$E$21</f>
        <v>62.375</v>
      </c>
      <c r="S17" s="91">
        <f>[12]Novembro!$E$22</f>
        <v>70.208333333333329</v>
      </c>
      <c r="T17" s="91">
        <f>[12]Novembro!$E$23</f>
        <v>74.166666666666671</v>
      </c>
      <c r="U17" s="91">
        <f>[12]Novembro!$E$24</f>
        <v>70.291666666666671</v>
      </c>
      <c r="V17" s="91">
        <f>[12]Novembro!$E$25</f>
        <v>80.208333333333329</v>
      </c>
      <c r="W17" s="91">
        <f>[12]Novembro!$E$26</f>
        <v>67.75</v>
      </c>
      <c r="X17" s="91">
        <f>[12]Novembro!$E$27</f>
        <v>65.916666666666671</v>
      </c>
      <c r="Y17" s="91">
        <f>[12]Novembro!$E$28</f>
        <v>55.416666666666664</v>
      </c>
      <c r="Z17" s="91">
        <f>[12]Novembro!$E$29</f>
        <v>43.708333333333336</v>
      </c>
      <c r="AA17" s="91">
        <f>[12]Novembro!$E$30</f>
        <v>52.833333333333336</v>
      </c>
      <c r="AB17" s="91">
        <f>[12]Novembro!$E$31</f>
        <v>60.333333333333336</v>
      </c>
      <c r="AC17" s="91">
        <f>[12]Novembro!$E$32</f>
        <v>67.833333333333329</v>
      </c>
      <c r="AD17" s="91">
        <f>[12]Novembro!$E$33</f>
        <v>62.958333333333336</v>
      </c>
      <c r="AE17" s="91">
        <f>[12]Novembro!$E$34</f>
        <v>73.125</v>
      </c>
      <c r="AF17" s="97">
        <f t="shared" si="2"/>
        <v>66.136413043478257</v>
      </c>
      <c r="AH17" s="11" t="s">
        <v>33</v>
      </c>
    </row>
    <row r="18" spans="1:36" x14ac:dyDescent="0.2">
      <c r="A18" s="50" t="s">
        <v>3</v>
      </c>
      <c r="B18" s="91">
        <f>[13]Novembro!$E5</f>
        <v>67.304347826086953</v>
      </c>
      <c r="C18" s="91">
        <f>[13]Novembro!$E6</f>
        <v>66.5</v>
      </c>
      <c r="D18" s="91">
        <f>[13]Novembro!$E7</f>
        <v>85.375</v>
      </c>
      <c r="E18" s="91">
        <f>[13]Novembro!$E8</f>
        <v>75.375</v>
      </c>
      <c r="F18" s="91">
        <f>[13]Novembro!$E9</f>
        <v>77.84615384615384</v>
      </c>
      <c r="G18" s="91">
        <f>[13]Novembro!$E10</f>
        <v>71.13636363636364</v>
      </c>
      <c r="H18" s="91">
        <f>[13]Novembro!$E11</f>
        <v>84.13333333333334</v>
      </c>
      <c r="I18" s="91">
        <f>[13]Novembro!$E12</f>
        <v>73.454545454545453</v>
      </c>
      <c r="J18" s="91">
        <f>[13]Novembro!$E13</f>
        <v>52</v>
      </c>
      <c r="K18" s="91">
        <f>[13]Novembro!$E14</f>
        <v>64.80952380952381</v>
      </c>
      <c r="L18" s="91">
        <f>[13]Novembro!$E15</f>
        <v>55.666666666666664</v>
      </c>
      <c r="M18" s="91">
        <f>[13]Novembro!$E16</f>
        <v>70.875</v>
      </c>
      <c r="N18" s="91">
        <f>[13]Novembro!$E17</f>
        <v>72</v>
      </c>
      <c r="O18" s="91">
        <f>[13]Novembro!$E18</f>
        <v>64.650000000000006</v>
      </c>
      <c r="P18" s="91">
        <f>[13]Novembro!$E19</f>
        <v>66.19047619047619</v>
      </c>
      <c r="Q18" s="91">
        <f>[13]Novembro!$E20</f>
        <v>76</v>
      </c>
      <c r="R18" s="91">
        <f>[13]Novembro!$E21</f>
        <v>68.777777777777771</v>
      </c>
      <c r="S18" s="91">
        <f>[13]Novembro!$E22</f>
        <v>66.384615384615387</v>
      </c>
      <c r="T18" s="91">
        <f>[13]Novembro!$E23</f>
        <v>72.111111111111114</v>
      </c>
      <c r="U18" s="91">
        <f>[13]Novembro!$E24</f>
        <v>76.4375</v>
      </c>
      <c r="V18" s="91">
        <f>[13]Novembro!$E25</f>
        <v>76.461538461538467</v>
      </c>
      <c r="W18" s="91">
        <f>[13]Novembro!$E26</f>
        <v>82.1</v>
      </c>
      <c r="X18" s="91">
        <f>[13]Novembro!$E27</f>
        <v>64.333333333333329</v>
      </c>
      <c r="Y18" s="91">
        <f>[13]Novembro!$E28</f>
        <v>62.05</v>
      </c>
      <c r="Z18" s="91">
        <f>[13]Novembro!$E29</f>
        <v>60.083333333333336</v>
      </c>
      <c r="AA18" s="91">
        <f>[13]Novembro!$E30</f>
        <v>59.416666666666664</v>
      </c>
      <c r="AB18" s="91">
        <f>[13]Novembro!$E31</f>
        <v>69.875</v>
      </c>
      <c r="AC18" s="91">
        <f>[13]Novembro!$E32</f>
        <v>62.9375</v>
      </c>
      <c r="AD18" s="91">
        <f>[13]Novembro!$E33</f>
        <v>79.07692307692308</v>
      </c>
      <c r="AE18" s="91">
        <f>[13]Novembro!$E34</f>
        <v>59.692307692307693</v>
      </c>
      <c r="AF18" s="97">
        <f t="shared" si="2"/>
        <v>69.435133920025223</v>
      </c>
      <c r="AG18" s="11" t="s">
        <v>33</v>
      </c>
      <c r="AH18" s="11" t="s">
        <v>33</v>
      </c>
    </row>
    <row r="19" spans="1:36" hidden="1" x14ac:dyDescent="0.2">
      <c r="A19" s="50" t="s">
        <v>4</v>
      </c>
      <c r="B19" s="91" t="str">
        <f>[14]Novembro!$E$5</f>
        <v>*</v>
      </c>
      <c r="C19" s="91" t="str">
        <f>[14]Novembro!$E$6</f>
        <v>*</v>
      </c>
      <c r="D19" s="91" t="str">
        <f>[14]Novembro!$E$7</f>
        <v>*</v>
      </c>
      <c r="E19" s="91" t="str">
        <f>[14]Novembro!$E$8</f>
        <v>*</v>
      </c>
      <c r="F19" s="91" t="str">
        <f>[14]Novembro!$E$9</f>
        <v>*</v>
      </c>
      <c r="G19" s="91" t="str">
        <f>[14]Novembro!$E$10</f>
        <v>*</v>
      </c>
      <c r="H19" s="91" t="str">
        <f>[14]Novembro!$E$11</f>
        <v>*</v>
      </c>
      <c r="I19" s="91" t="str">
        <f>[14]Novembro!$E$12</f>
        <v>*</v>
      </c>
      <c r="J19" s="91" t="str">
        <f>[14]Novembro!$E$13</f>
        <v>*</v>
      </c>
      <c r="K19" s="91" t="str">
        <f>[14]Novembro!$E$14</f>
        <v>*</v>
      </c>
      <c r="L19" s="91" t="str">
        <f>[14]Novembro!$E$15</f>
        <v>*</v>
      </c>
      <c r="M19" s="91" t="str">
        <f>[14]Novembro!$E$16</f>
        <v>*</v>
      </c>
      <c r="N19" s="91" t="str">
        <f>[14]Novembro!$E$17</f>
        <v>*</v>
      </c>
      <c r="O19" s="91" t="str">
        <f>[14]Novembro!$E$18</f>
        <v>*</v>
      </c>
      <c r="P19" s="91" t="str">
        <f>[14]Novembro!$E$19</f>
        <v>*</v>
      </c>
      <c r="Q19" s="91" t="str">
        <f>[14]Novembro!$E$20</f>
        <v>*</v>
      </c>
      <c r="R19" s="91" t="str">
        <f>[14]Novembro!$E$21</f>
        <v>*</v>
      </c>
      <c r="S19" s="91" t="str">
        <f>[14]Novembro!$E$22</f>
        <v>*</v>
      </c>
      <c r="T19" s="91" t="str">
        <f>[14]Novembro!$E$23</f>
        <v>*</v>
      </c>
      <c r="U19" s="91" t="str">
        <f>[14]Novembro!$E$24</f>
        <v>*</v>
      </c>
      <c r="V19" s="91" t="str">
        <f>[14]Novembro!$E$25</f>
        <v>*</v>
      </c>
      <c r="W19" s="91" t="str">
        <f>[14]Novembro!$E$26</f>
        <v>*</v>
      </c>
      <c r="X19" s="91" t="str">
        <f>[14]Novembro!$E$27</f>
        <v>*</v>
      </c>
      <c r="Y19" s="91" t="str">
        <f>[14]Novembro!$E$28</f>
        <v>*</v>
      </c>
      <c r="Z19" s="91" t="str">
        <f>[14]Novembro!$E$29</f>
        <v>*</v>
      </c>
      <c r="AA19" s="91" t="str">
        <f>[14]Novembro!$E$30</f>
        <v>*</v>
      </c>
      <c r="AB19" s="91" t="str">
        <f>[14]Novembro!$E$31</f>
        <v>*</v>
      </c>
      <c r="AC19" s="91" t="str">
        <f>[14]Novembro!$E$32</f>
        <v>*</v>
      </c>
      <c r="AD19" s="91" t="str">
        <f>[14]Novembro!$E$33</f>
        <v>*</v>
      </c>
      <c r="AE19" s="91" t="str">
        <f>[14]Novembro!$E$34</f>
        <v>*</v>
      </c>
      <c r="AF19" s="97" t="e">
        <f t="shared" si="2"/>
        <v>#DIV/0!</v>
      </c>
      <c r="AH19" t="s">
        <v>33</v>
      </c>
    </row>
    <row r="20" spans="1:36" x14ac:dyDescent="0.2">
      <c r="A20" s="50" t="s">
        <v>5</v>
      </c>
      <c r="B20" s="91">
        <f>[15]Novembro!$E$5</f>
        <v>61.666666666666664</v>
      </c>
      <c r="C20" s="91">
        <f>[15]Novembro!$E$6</f>
        <v>80.875</v>
      </c>
      <c r="D20" s="91">
        <f>[15]Novembro!$E$7</f>
        <v>74.25</v>
      </c>
      <c r="E20" s="91">
        <f>[15]Novembro!$E$8</f>
        <v>71.625</v>
      </c>
      <c r="F20" s="91">
        <f>[15]Novembro!$E$9</f>
        <v>68.833333333333329</v>
      </c>
      <c r="G20" s="91">
        <f>[15]Novembro!$E$10</f>
        <v>69.208333333333329</v>
      </c>
      <c r="H20" s="91">
        <f>[15]Novembro!$E$11</f>
        <v>76.416666666666671</v>
      </c>
      <c r="I20" s="91">
        <f>[15]Novembro!$E$12</f>
        <v>69.666666666666671</v>
      </c>
      <c r="J20" s="91">
        <f>[15]Novembro!$E$13</f>
        <v>55.708333333333336</v>
      </c>
      <c r="K20" s="91">
        <f>[15]Novembro!$E$14</f>
        <v>49.291666666666664</v>
      </c>
      <c r="L20" s="91">
        <f>[15]Novembro!$E$15</f>
        <v>47.541666666666664</v>
      </c>
      <c r="M20" s="91">
        <f>[15]Novembro!$E$16</f>
        <v>61.875</v>
      </c>
      <c r="N20" s="91">
        <f>[15]Novembro!$E$17</f>
        <v>56.166666666666664</v>
      </c>
      <c r="O20" s="91">
        <f>[15]Novembro!$E$18</f>
        <v>51.166666666666664</v>
      </c>
      <c r="P20" s="91">
        <f>[15]Novembro!$E$19</f>
        <v>46.708333333333336</v>
      </c>
      <c r="Q20" s="91">
        <f>[15]Novembro!$E$20</f>
        <v>53.125</v>
      </c>
      <c r="R20" s="91">
        <f>[15]Novembro!$E$21</f>
        <v>64.708333333333329</v>
      </c>
      <c r="S20" s="91">
        <f>[15]Novembro!$E$22</f>
        <v>70</v>
      </c>
      <c r="T20" s="91">
        <f>[15]Novembro!$E$23</f>
        <v>77.625</v>
      </c>
      <c r="U20" s="91">
        <f>[15]Novembro!$E$24</f>
        <v>71.625</v>
      </c>
      <c r="V20" s="91">
        <f>[15]Novembro!$E$25</f>
        <v>72</v>
      </c>
      <c r="W20" s="91">
        <f>[15]Novembro!$E$26</f>
        <v>75.458333333333329</v>
      </c>
      <c r="X20" s="91">
        <f>[15]Novembro!$E$27</f>
        <v>82.208333333333329</v>
      </c>
      <c r="Y20" s="91">
        <f>[15]Novembro!$E$28</f>
        <v>67.291666666666671</v>
      </c>
      <c r="Z20" s="91">
        <f>[15]Novembro!$E$29</f>
        <v>57.833333333333336</v>
      </c>
      <c r="AA20" s="91">
        <f>[15]Novembro!$E$30</f>
        <v>64.541666666666671</v>
      </c>
      <c r="AB20" s="91">
        <f>[15]Novembro!$E$31</f>
        <v>66.833333333333329</v>
      </c>
      <c r="AC20" s="91">
        <f>[15]Novembro!$E$32</f>
        <v>57.666666666666664</v>
      </c>
      <c r="AD20" s="91">
        <f>[15]Novembro!$E$33</f>
        <v>57.458333333333336</v>
      </c>
      <c r="AE20" s="91">
        <f>[15]Novembro!$E$34</f>
        <v>71.208333333333329</v>
      </c>
      <c r="AF20" s="97">
        <f t="shared" si="2"/>
        <v>65.019444444444431</v>
      </c>
      <c r="AG20" s="11" t="s">
        <v>33</v>
      </c>
    </row>
    <row r="21" spans="1:36" x14ac:dyDescent="0.2">
      <c r="A21" s="50" t="s">
        <v>31</v>
      </c>
      <c r="B21" s="91">
        <f>[16]Novembro!$E$5</f>
        <v>68.416666666666671</v>
      </c>
      <c r="C21" s="91">
        <f>[16]Novembro!$E$6</f>
        <v>79.5</v>
      </c>
      <c r="D21" s="91">
        <f>[16]Novembro!$E$7</f>
        <v>83.666666666666671</v>
      </c>
      <c r="E21" s="91">
        <f>[16]Novembro!$E$8</f>
        <v>84.708333333333329</v>
      </c>
      <c r="F21" s="91">
        <f>[16]Novembro!$E$9</f>
        <v>86.291666666666671</v>
      </c>
      <c r="G21" s="91">
        <f>[16]Novembro!$E$10</f>
        <v>78.666666666666671</v>
      </c>
      <c r="H21" s="91">
        <f>[16]Novembro!$E$11</f>
        <v>89.708333333333329</v>
      </c>
      <c r="I21" s="91">
        <f>[16]Novembro!$E$12</f>
        <v>92.666666666666671</v>
      </c>
      <c r="J21" s="91">
        <f>[16]Novembro!$E$13</f>
        <v>75.916666666666671</v>
      </c>
      <c r="K21" s="91">
        <f>[16]Novembro!$E$14</f>
        <v>62.916666666666664</v>
      </c>
      <c r="L21" s="91">
        <f>[16]Novembro!$E$15</f>
        <v>66.958333333333329</v>
      </c>
      <c r="M21" s="91">
        <f>[16]Novembro!$E$16</f>
        <v>86.458333333333329</v>
      </c>
      <c r="N21" s="91">
        <f>[16]Novembro!$E$17</f>
        <v>83.125</v>
      </c>
      <c r="O21" s="91">
        <f>[16]Novembro!$E$18</f>
        <v>74.291666666666671</v>
      </c>
      <c r="P21" s="91">
        <f>[16]Novembro!$E$19</f>
        <v>84.75</v>
      </c>
      <c r="Q21" s="91">
        <f>[16]Novembro!$E$20</f>
        <v>75.666666666666671</v>
      </c>
      <c r="R21" s="91">
        <f>[16]Novembro!$E$21</f>
        <v>73.833333333333329</v>
      </c>
      <c r="S21" s="91">
        <f>[16]Novembro!$E$22</f>
        <v>80.041666666666671</v>
      </c>
      <c r="T21" s="91">
        <f>[16]Novembro!$E$23</f>
        <v>90.916666666666671</v>
      </c>
      <c r="U21" s="91">
        <f>[16]Novembro!$E$24</f>
        <v>83.25</v>
      </c>
      <c r="V21" s="91">
        <f>[16]Novembro!$E$25</f>
        <v>84.458333333333329</v>
      </c>
      <c r="W21" s="91">
        <f>[16]Novembro!$E$26</f>
        <v>84.291666666666671</v>
      </c>
      <c r="X21" s="91">
        <f>[16]Novembro!$E$27</f>
        <v>81.291666666666671</v>
      </c>
      <c r="Y21" s="91">
        <f>[16]Novembro!$E$28</f>
        <v>68.5</v>
      </c>
      <c r="Z21" s="91">
        <f>[16]Novembro!$E$29</f>
        <v>58</v>
      </c>
      <c r="AA21" s="91">
        <f>[16]Novembro!$E$30</f>
        <v>69</v>
      </c>
      <c r="AB21" s="91">
        <f>[16]Novembro!$E$31</f>
        <v>74.708333333333329</v>
      </c>
      <c r="AC21" s="91">
        <f>[16]Novembro!$E$32</f>
        <v>71.833333333333329</v>
      </c>
      <c r="AD21" s="91">
        <f>[16]Novembro!$E$33</f>
        <v>76.375</v>
      </c>
      <c r="AE21" s="91">
        <f>[16]Novembro!$E$34</f>
        <v>82.125</v>
      </c>
      <c r="AF21" s="97">
        <f t="shared" si="2"/>
        <v>78.411111111111126</v>
      </c>
      <c r="AH21" t="s">
        <v>33</v>
      </c>
      <c r="AI21" t="s">
        <v>33</v>
      </c>
    </row>
    <row r="22" spans="1:36" x14ac:dyDescent="0.2">
      <c r="A22" s="50" t="s">
        <v>6</v>
      </c>
      <c r="B22" s="91">
        <f>[17]Novembro!$E$5</f>
        <v>67.238095238095241</v>
      </c>
      <c r="C22" s="91">
        <f>[17]Novembro!$E$6</f>
        <v>91.95</v>
      </c>
      <c r="D22" s="91">
        <f>[17]Novembro!$E$7</f>
        <v>85.956521739130437</v>
      </c>
      <c r="E22" s="91">
        <f>[17]Novembro!$E$8</f>
        <v>73.523809523809518</v>
      </c>
      <c r="F22" s="91">
        <f>[17]Novembro!$E$9</f>
        <v>79.956521739130437</v>
      </c>
      <c r="G22" s="91">
        <f>[17]Novembro!$E$10</f>
        <v>85.090909090909093</v>
      </c>
      <c r="H22" s="91">
        <f>[17]Novembro!$E$11</f>
        <v>89.347826086956516</v>
      </c>
      <c r="I22" s="91">
        <f>[17]Novembro!$E$12</f>
        <v>80</v>
      </c>
      <c r="J22" s="91">
        <f>[17]Novembro!$E$13</f>
        <v>69</v>
      </c>
      <c r="K22" s="91">
        <f>[17]Novembro!$E$14</f>
        <v>61.636363636363633</v>
      </c>
      <c r="L22" s="91">
        <f>[17]Novembro!$E$15</f>
        <v>63.791666666666664</v>
      </c>
      <c r="M22" s="91">
        <f>[17]Novembro!$E$16</f>
        <v>78.086956521739125</v>
      </c>
      <c r="N22" s="91">
        <f>[17]Novembro!$E$17</f>
        <v>61.473684210526315</v>
      </c>
      <c r="O22" s="91">
        <f>[17]Novembro!$E$18</f>
        <v>60.625</v>
      </c>
      <c r="P22" s="91">
        <f>[17]Novembro!$E$19</f>
        <v>67</v>
      </c>
      <c r="Q22" s="91">
        <f>[17]Novembro!$E$20</f>
        <v>69.227272727272734</v>
      </c>
      <c r="R22" s="91">
        <f>[17]Novembro!$E$21</f>
        <v>73.181818181818187</v>
      </c>
      <c r="S22" s="91">
        <f>[17]Novembro!$E$22</f>
        <v>80.25</v>
      </c>
      <c r="T22" s="91">
        <f>[17]Novembro!$E$23</f>
        <v>70.095238095238102</v>
      </c>
      <c r="U22" s="91">
        <f>[17]Novembro!$E$24</f>
        <v>78.904761904761898</v>
      </c>
      <c r="V22" s="91">
        <f>[17]Novembro!$E$25</f>
        <v>70.954545454545453</v>
      </c>
      <c r="W22" s="91">
        <f>[17]Novembro!$E$26</f>
        <v>75.291666666666671</v>
      </c>
      <c r="X22" s="91">
        <f>[17]Novembro!$E$27</f>
        <v>78.434782608695656</v>
      </c>
      <c r="Y22" s="91">
        <f>[17]Novembro!$E$28</f>
        <v>66.739130434782609</v>
      </c>
      <c r="Z22" s="91">
        <f>[17]Novembro!$E$29</f>
        <v>56.18181818181818</v>
      </c>
      <c r="AA22" s="91">
        <f>[17]Novembro!$E$30</f>
        <v>61.476190476190474</v>
      </c>
      <c r="AB22" s="91">
        <f>[17]Novembro!$E$31</f>
        <v>62.25</v>
      </c>
      <c r="AC22" s="91">
        <f>[17]Novembro!$E$32</f>
        <v>60.238095238095241</v>
      </c>
      <c r="AD22" s="91">
        <f>[17]Novembro!$E$33</f>
        <v>61</v>
      </c>
      <c r="AE22" s="91">
        <f>[17]Novembro!$E$34</f>
        <v>75.045454545454547</v>
      </c>
      <c r="AF22" s="97">
        <f t="shared" si="2"/>
        <v>71.798270965622223</v>
      </c>
      <c r="AJ22" t="s">
        <v>33</v>
      </c>
    </row>
    <row r="23" spans="1:36" x14ac:dyDescent="0.2">
      <c r="A23" s="50" t="s">
        <v>7</v>
      </c>
      <c r="B23" s="91">
        <f>[18]Novembro!$E$5</f>
        <v>55.333333333333336</v>
      </c>
      <c r="C23" s="91">
        <f>[18]Novembro!$E$6</f>
        <v>79.166666666666671</v>
      </c>
      <c r="D23" s="91">
        <f>[18]Novembro!$E$7</f>
        <v>86.833333333333329</v>
      </c>
      <c r="E23" s="91">
        <f>[18]Novembro!$E$8</f>
        <v>74.875</v>
      </c>
      <c r="F23" s="91">
        <f>[18]Novembro!$E$9</f>
        <v>80.458333333333329</v>
      </c>
      <c r="G23" s="91">
        <f>[18]Novembro!$E$10</f>
        <v>83.541666666666671</v>
      </c>
      <c r="H23" s="91">
        <f>[18]Novembro!$E$11</f>
        <v>88.958333333333329</v>
      </c>
      <c r="I23" s="91">
        <f>[18]Novembro!$E$12</f>
        <v>78.083333333333329</v>
      </c>
      <c r="J23" s="91">
        <f>[18]Novembro!$E$13</f>
        <v>64.5</v>
      </c>
      <c r="K23" s="91">
        <f>[18]Novembro!$E$14</f>
        <v>50.375</v>
      </c>
      <c r="L23" s="91">
        <f>[18]Novembro!$E$15</f>
        <v>51.958333333333336</v>
      </c>
      <c r="M23" s="91">
        <f>[18]Novembro!$E$16</f>
        <v>60.125</v>
      </c>
      <c r="N23" s="91">
        <f>[18]Novembro!$E$17</f>
        <v>56</v>
      </c>
      <c r="O23" s="91">
        <f>[18]Novembro!$E$18</f>
        <v>41.166666666666664</v>
      </c>
      <c r="P23" s="91">
        <f>[18]Novembro!$E$19</f>
        <v>49.958333333333336</v>
      </c>
      <c r="Q23" s="91">
        <f>[18]Novembro!$E$20</f>
        <v>57.791666666666664</v>
      </c>
      <c r="R23" s="91">
        <f>[18]Novembro!$E$21</f>
        <v>56.916666666666664</v>
      </c>
      <c r="S23" s="91">
        <f>[18]Novembro!$E$22</f>
        <v>57.083333333333336</v>
      </c>
      <c r="T23" s="91">
        <f>[18]Novembro!$E$23</f>
        <v>63.458333333333336</v>
      </c>
      <c r="U23" s="91">
        <f>[18]Novembro!$E$24</f>
        <v>66.125</v>
      </c>
      <c r="V23" s="91">
        <f>[18]Novembro!$E$25</f>
        <v>79</v>
      </c>
      <c r="W23" s="91">
        <f>[18]Novembro!$E$26</f>
        <v>77.125</v>
      </c>
      <c r="X23" s="91">
        <f>[18]Novembro!$E$27</f>
        <v>65.375</v>
      </c>
      <c r="Y23" s="91">
        <f>[18]Novembro!$E$28</f>
        <v>54.958333333333336</v>
      </c>
      <c r="Z23" s="91">
        <f>[18]Novembro!$E$29</f>
        <v>48.333333333333336</v>
      </c>
      <c r="AA23" s="91">
        <f>[18]Novembro!$E$30</f>
        <v>46.083333333333336</v>
      </c>
      <c r="AB23" s="91">
        <f>[18]Novembro!$E$31</f>
        <v>59.875</v>
      </c>
      <c r="AC23" s="91">
        <f>[18]Novembro!$E$32</f>
        <v>62.375</v>
      </c>
      <c r="AD23" s="91">
        <f>[18]Novembro!$E$33</f>
        <v>79.416666666666671</v>
      </c>
      <c r="AE23" s="91">
        <f>[18]Novembro!$E$34</f>
        <v>85.416666666666671</v>
      </c>
      <c r="AF23" s="97">
        <f t="shared" si="2"/>
        <v>65.355555555555554</v>
      </c>
    </row>
    <row r="24" spans="1:36" x14ac:dyDescent="0.2">
      <c r="A24" s="50" t="s">
        <v>151</v>
      </c>
      <c r="B24" s="91">
        <f>[19]Novembro!$E$5</f>
        <v>60.333333333333336</v>
      </c>
      <c r="C24" s="91">
        <f>[19]Novembro!$E$6</f>
        <v>82.541666666666671</v>
      </c>
      <c r="D24" s="91">
        <f>[19]Novembro!$E$7</f>
        <v>88.333333333333329</v>
      </c>
      <c r="E24" s="91">
        <f>[19]Novembro!$E$8</f>
        <v>79.833333333333329</v>
      </c>
      <c r="F24" s="91">
        <f>[19]Novembro!$E$9</f>
        <v>81.375</v>
      </c>
      <c r="G24" s="91">
        <f>[19]Novembro!$E$10</f>
        <v>83.375</v>
      </c>
      <c r="H24" s="91">
        <f>[19]Novembro!$E$11</f>
        <v>84.791666666666671</v>
      </c>
      <c r="I24" s="91">
        <f>[19]Novembro!$E$12</f>
        <v>76.541666666666671</v>
      </c>
      <c r="J24" s="91">
        <f>[19]Novembro!$E$13</f>
        <v>63.5</v>
      </c>
      <c r="K24" s="91">
        <f>[19]Novembro!$E$14</f>
        <v>61.458333333333336</v>
      </c>
      <c r="L24" s="91">
        <f>[19]Novembro!$E$15</f>
        <v>55.833333333333336</v>
      </c>
      <c r="M24" s="91">
        <f>[19]Novembro!$E$16</f>
        <v>63.083333333333336</v>
      </c>
      <c r="N24" s="91">
        <f>[19]Novembro!$E$17</f>
        <v>49</v>
      </c>
      <c r="O24" s="91">
        <f>[19]Novembro!$E$18</f>
        <v>42.458333333333336</v>
      </c>
      <c r="P24" s="91">
        <f>[19]Novembro!$E$19</f>
        <v>53.833333333333336</v>
      </c>
      <c r="Q24" s="91">
        <f>[19]Novembro!$E$20</f>
        <v>58.75</v>
      </c>
      <c r="R24" s="91">
        <f>[19]Novembro!$E$21</f>
        <v>58.791666666666664</v>
      </c>
      <c r="S24" s="91">
        <f>[19]Novembro!$E$22</f>
        <v>53.208333333333336</v>
      </c>
      <c r="T24" s="91">
        <f>[19]Novembro!$E$23</f>
        <v>56.791666666666664</v>
      </c>
      <c r="U24" s="91">
        <f>[19]Novembro!$E$24</f>
        <v>66.833333333333329</v>
      </c>
      <c r="V24" s="91">
        <f>[19]Novembro!$E$25</f>
        <v>86.125</v>
      </c>
      <c r="W24" s="91">
        <f>[19]Novembro!$E$26</f>
        <v>81.333333333333329</v>
      </c>
      <c r="X24" s="91">
        <f>[19]Novembro!$E$27</f>
        <v>69.208333333333329</v>
      </c>
      <c r="Y24" s="91">
        <f>[19]Novembro!$E$28</f>
        <v>58.125</v>
      </c>
      <c r="Z24" s="91">
        <f>[19]Novembro!$E$29</f>
        <v>49.666666666666664</v>
      </c>
      <c r="AA24" s="91">
        <f>[19]Novembro!$E$30</f>
        <v>51.375</v>
      </c>
      <c r="AB24" s="91">
        <f>[19]Novembro!$E$31</f>
        <v>61.833333333333336</v>
      </c>
      <c r="AC24" s="91">
        <f>[19]Novembro!$E$32</f>
        <v>70.666666666666671</v>
      </c>
      <c r="AD24" s="91">
        <f>[19]Novembro!$E$33</f>
        <v>79.958333333333329</v>
      </c>
      <c r="AE24" s="91">
        <f>[19]Novembro!$E$34</f>
        <v>85.333333333333329</v>
      </c>
      <c r="AF24" s="97">
        <f t="shared" si="2"/>
        <v>67.143055555555549</v>
      </c>
      <c r="AH24" t="s">
        <v>33</v>
      </c>
      <c r="AJ24" t="s">
        <v>33</v>
      </c>
    </row>
    <row r="25" spans="1:36" x14ac:dyDescent="0.2">
      <c r="A25" s="50" t="s">
        <v>152</v>
      </c>
      <c r="B25" s="91">
        <f>[20]Novembro!$E5</f>
        <v>54.416666666666664</v>
      </c>
      <c r="C25" s="91">
        <f>[20]Novembro!$E6</f>
        <v>84.541666666666671</v>
      </c>
      <c r="D25" s="91">
        <f>[20]Novembro!$E7</f>
        <v>79.833333333333329</v>
      </c>
      <c r="E25" s="91">
        <f>[20]Novembro!$E8</f>
        <v>80.375</v>
      </c>
      <c r="F25" s="91">
        <f>[20]Novembro!$E9</f>
        <v>77.916666666666671</v>
      </c>
      <c r="G25" s="91">
        <f>[20]Novembro!$E10</f>
        <v>80.791666666666671</v>
      </c>
      <c r="H25" s="91">
        <f>[20]Novembro!$E11</f>
        <v>81.666666666666671</v>
      </c>
      <c r="I25" s="91">
        <f>[20]Novembro!$E12</f>
        <v>72.416666666666671</v>
      </c>
      <c r="J25" s="91">
        <f>[20]Novembro!$E13</f>
        <v>65.583333333333329</v>
      </c>
      <c r="K25" s="91">
        <f>[20]Novembro!$E14</f>
        <v>66.125</v>
      </c>
      <c r="L25" s="91">
        <f>[20]Novembro!$E15</f>
        <v>54.708333333333336</v>
      </c>
      <c r="M25" s="91">
        <f>[20]Novembro!$E16</f>
        <v>69.791666666666671</v>
      </c>
      <c r="N25" s="91">
        <f>[20]Novembro!$E17</f>
        <v>59.333333333333336</v>
      </c>
      <c r="O25" s="91">
        <f>[20]Novembro!$E18</f>
        <v>51.666666666666664</v>
      </c>
      <c r="P25" s="91">
        <f>[20]Novembro!$E19</f>
        <v>58.5</v>
      </c>
      <c r="Q25" s="91">
        <f>[20]Novembro!$E20</f>
        <v>59.125</v>
      </c>
      <c r="R25" s="91">
        <f>[20]Novembro!$E21</f>
        <v>57.5</v>
      </c>
      <c r="S25" s="91">
        <f>[20]Novembro!$E22</f>
        <v>53.083333333333336</v>
      </c>
      <c r="T25" s="91">
        <f>[20]Novembro!$E23</f>
        <v>60.583333333333336</v>
      </c>
      <c r="U25" s="91">
        <f>[20]Novembro!$E24</f>
        <v>67.958333333333329</v>
      </c>
      <c r="V25" s="91">
        <f>[20]Novembro!$E25</f>
        <v>85.125</v>
      </c>
      <c r="W25" s="91">
        <f>[20]Novembro!$E26</f>
        <v>77.125</v>
      </c>
      <c r="X25" s="91">
        <f>[20]Novembro!$E27</f>
        <v>69</v>
      </c>
      <c r="Y25" s="91">
        <f>[20]Novembro!$E28</f>
        <v>58.333333333333336</v>
      </c>
      <c r="Z25" s="91">
        <f>[20]Novembro!$E29</f>
        <v>51.208333333333336</v>
      </c>
      <c r="AA25" s="91">
        <f>[20]Novembro!$E30</f>
        <v>49.791666666666664</v>
      </c>
      <c r="AB25" s="91">
        <f>[20]Novembro!$E31</f>
        <v>57.791666666666664</v>
      </c>
      <c r="AC25" s="91">
        <f>[20]Novembro!$E32</f>
        <v>69.166666666666671</v>
      </c>
      <c r="AD25" s="91">
        <f>[20]Novembro!$E33</f>
        <v>83.083333333333329</v>
      </c>
      <c r="AE25" s="91">
        <f>[20]Novembro!$E34</f>
        <v>85.75</v>
      </c>
      <c r="AF25" s="97">
        <f t="shared" si="2"/>
        <v>67.409722222222214</v>
      </c>
      <c r="AG25" s="11" t="s">
        <v>33</v>
      </c>
      <c r="AJ25" t="s">
        <v>33</v>
      </c>
    </row>
    <row r="26" spans="1:36" x14ac:dyDescent="0.2">
      <c r="A26" s="50" t="s">
        <v>153</v>
      </c>
      <c r="B26" s="91">
        <f>[21]Novembro!$E$5</f>
        <v>58.291666666666664</v>
      </c>
      <c r="C26" s="91">
        <f>[21]Novembro!$E$6</f>
        <v>85.208333333333329</v>
      </c>
      <c r="D26" s="91">
        <f>[21]Novembro!$E$7</f>
        <v>91.541666666666671</v>
      </c>
      <c r="E26" s="91">
        <f>[21]Novembro!$E$8</f>
        <v>80.958333333333329</v>
      </c>
      <c r="F26" s="91">
        <f>[21]Novembro!$E$9</f>
        <v>80.583333333333329</v>
      </c>
      <c r="G26" s="91">
        <f>[21]Novembro!$E$10</f>
        <v>84.875</v>
      </c>
      <c r="H26" s="91">
        <f>[21]Novembro!$E$11</f>
        <v>88.958333333333329</v>
      </c>
      <c r="I26" s="91">
        <f>[21]Novembro!$E$12</f>
        <v>77.25</v>
      </c>
      <c r="J26" s="91">
        <f>[21]Novembro!$E$13</f>
        <v>59.875</v>
      </c>
      <c r="K26" s="91">
        <f>[21]Novembro!$E$14</f>
        <v>52.875</v>
      </c>
      <c r="L26" s="91">
        <f>[21]Novembro!$E$15</f>
        <v>54.416666666666664</v>
      </c>
      <c r="M26" s="91">
        <f>[21]Novembro!$E$16</f>
        <v>56.75</v>
      </c>
      <c r="N26" s="91">
        <f>[21]Novembro!$E$17</f>
        <v>48.666666666666664</v>
      </c>
      <c r="O26" s="91">
        <f>[21]Novembro!$E$18</f>
        <v>33.416666666666664</v>
      </c>
      <c r="P26" s="91">
        <f>[21]Novembro!$E$19</f>
        <v>50.5</v>
      </c>
      <c r="Q26" s="91">
        <f>[21]Novembro!$E$20</f>
        <v>60.791666666666664</v>
      </c>
      <c r="R26" s="91">
        <f>[21]Novembro!$E$21</f>
        <v>59.625</v>
      </c>
      <c r="S26" s="91">
        <f>[21]Novembro!$E$22</f>
        <v>60.166666666666664</v>
      </c>
      <c r="T26" s="91">
        <f>[21]Novembro!$E$23</f>
        <v>62.625</v>
      </c>
      <c r="U26" s="91">
        <f>[21]Novembro!$E$24</f>
        <v>71.708333333333329</v>
      </c>
      <c r="V26" s="91">
        <f>[21]Novembro!$E$25</f>
        <v>89.958333333333329</v>
      </c>
      <c r="W26" s="91">
        <f>[21]Novembro!$E$26</f>
        <v>82.125</v>
      </c>
      <c r="X26" s="91">
        <f>[21]Novembro!$E$27</f>
        <v>72.956521739130437</v>
      </c>
      <c r="Y26" s="91">
        <f>[21]Novembro!$E$28</f>
        <v>59.916666666666664</v>
      </c>
      <c r="Z26" s="91">
        <f>[21]Novembro!$E$29</f>
        <v>52.125</v>
      </c>
      <c r="AA26" s="91">
        <f>[21]Novembro!$E$30</f>
        <v>50.208333333333336</v>
      </c>
      <c r="AB26" s="91">
        <f>[21]Novembro!$E$31</f>
        <v>60.666666666666664</v>
      </c>
      <c r="AC26" s="91">
        <f>[21]Novembro!$E$32</f>
        <v>65.217391304347828</v>
      </c>
      <c r="AD26" s="91">
        <f>[21]Novembro!$E$33</f>
        <v>80.958333333333329</v>
      </c>
      <c r="AE26" s="91">
        <f>[21]Novembro!$E$34</f>
        <v>90.916666666666671</v>
      </c>
      <c r="AF26" s="97">
        <f t="shared" si="2"/>
        <v>67.471074879227046</v>
      </c>
      <c r="AI26" t="s">
        <v>33</v>
      </c>
      <c r="AJ26" t="s">
        <v>33</v>
      </c>
    </row>
    <row r="27" spans="1:36" x14ac:dyDescent="0.2">
      <c r="A27" s="50" t="s">
        <v>8</v>
      </c>
      <c r="B27" s="91">
        <f>[22]Novembro!$E$5</f>
        <v>55.625</v>
      </c>
      <c r="C27" s="91">
        <f>[22]Novembro!$E$6</f>
        <v>83.222222222222229</v>
      </c>
      <c r="D27" s="91">
        <f>[22]Novembro!$E$7</f>
        <v>71.916666666666671</v>
      </c>
      <c r="E27" s="91">
        <f>[22]Novembro!$E$8</f>
        <v>73.785714285714292</v>
      </c>
      <c r="F27" s="91">
        <f>[22]Novembro!$E$9</f>
        <v>72.928571428571431</v>
      </c>
      <c r="G27" s="91">
        <f>[22]Novembro!$E$10</f>
        <v>81.444444444444443</v>
      </c>
      <c r="H27" s="91">
        <f>[22]Novembro!$E$11</f>
        <v>81.857142857142861</v>
      </c>
      <c r="I27" s="91">
        <f>[22]Novembro!$E$12</f>
        <v>74.099999999999994</v>
      </c>
      <c r="J27" s="91">
        <f>[22]Novembro!$E$13</f>
        <v>65.565217391304344</v>
      </c>
      <c r="K27" s="91">
        <f>[22]Novembro!$E$14</f>
        <v>65.75</v>
      </c>
      <c r="L27" s="91">
        <f>[22]Novembro!$E$15</f>
        <v>58.583333333333336</v>
      </c>
      <c r="M27" s="91">
        <f>[22]Novembro!$E$16</f>
        <v>69.208333333333329</v>
      </c>
      <c r="N27" s="91">
        <f>[22]Novembro!$E$17</f>
        <v>52.583333333333336</v>
      </c>
      <c r="O27" s="91">
        <f>[22]Novembro!$E$18</f>
        <v>49.708333333333336</v>
      </c>
      <c r="P27" s="91">
        <f>[22]Novembro!$E$19</f>
        <v>55.666666666666664</v>
      </c>
      <c r="Q27" s="91">
        <f>[22]Novembro!$E$20</f>
        <v>62.5</v>
      </c>
      <c r="R27" s="91">
        <f>[22]Novembro!$E$21</f>
        <v>61.958333333333336</v>
      </c>
      <c r="S27" s="91">
        <f>[22]Novembro!$E$22</f>
        <v>54.583333333333336</v>
      </c>
      <c r="T27" s="91">
        <f>[22]Novembro!$E$23</f>
        <v>56.625</v>
      </c>
      <c r="U27" s="91">
        <f>[22]Novembro!$E$24</f>
        <v>63.173913043478258</v>
      </c>
      <c r="V27" s="91">
        <f>[22]Novembro!$E$25</f>
        <v>77.166666666666671</v>
      </c>
      <c r="W27" s="91">
        <f>[22]Novembro!$E$26</f>
        <v>69.285714285714292</v>
      </c>
      <c r="X27" s="91">
        <f>[22]Novembro!$E$27</f>
        <v>70.333333333333329</v>
      </c>
      <c r="Y27" s="91">
        <f>[22]Novembro!$E$28</f>
        <v>59.291666666666664</v>
      </c>
      <c r="Z27" s="91">
        <f>[22]Novembro!$E$29</f>
        <v>52.291666666666664</v>
      </c>
      <c r="AA27" s="91">
        <f>[22]Novembro!$E$30</f>
        <v>46.916666666666664</v>
      </c>
      <c r="AB27" s="91">
        <f>[22]Novembro!$E$31</f>
        <v>53.958333333333336</v>
      </c>
      <c r="AC27" s="91">
        <f>[22]Novembro!$E$32</f>
        <v>62.826086956521742</v>
      </c>
      <c r="AD27" s="91">
        <f>[22]Novembro!$E$33</f>
        <v>79.083333333333329</v>
      </c>
      <c r="AE27" s="91">
        <f>[22]Novembro!$E$34</f>
        <v>76</v>
      </c>
      <c r="AF27" s="97">
        <f t="shared" si="2"/>
        <v>65.264634230503788</v>
      </c>
    </row>
    <row r="28" spans="1:36" x14ac:dyDescent="0.2">
      <c r="A28" s="50" t="s">
        <v>9</v>
      </c>
      <c r="B28" s="91">
        <f>[23]Novembro!$E5</f>
        <v>57.333333333333336</v>
      </c>
      <c r="C28" s="91">
        <f>[23]Novembro!$E6</f>
        <v>84.583333333333329</v>
      </c>
      <c r="D28" s="91">
        <f>[23]Novembro!$E7</f>
        <v>84.125</v>
      </c>
      <c r="E28" s="91">
        <f>[23]Novembro!$E8</f>
        <v>74.25</v>
      </c>
      <c r="F28" s="91">
        <f>[23]Novembro!$E9</f>
        <v>76.375</v>
      </c>
      <c r="G28" s="91">
        <f>[23]Novembro!$E10</f>
        <v>74.625</v>
      </c>
      <c r="H28" s="91">
        <f>[23]Novembro!$E11</f>
        <v>80.708333333333329</v>
      </c>
      <c r="I28" s="91">
        <f>[23]Novembro!$E12</f>
        <v>71.125</v>
      </c>
      <c r="J28" s="91">
        <f>[23]Novembro!$E13</f>
        <v>60.208333333333336</v>
      </c>
      <c r="K28" s="91">
        <f>[23]Novembro!$E14</f>
        <v>59.833333333333336</v>
      </c>
      <c r="L28" s="91">
        <f>[23]Novembro!$E15</f>
        <v>53.916666666666664</v>
      </c>
      <c r="M28" s="91">
        <f>[23]Novembro!$E16</f>
        <v>56.875</v>
      </c>
      <c r="N28" s="91">
        <f>[23]Novembro!$E17</f>
        <v>51.291666666666664</v>
      </c>
      <c r="O28" s="91">
        <f>[23]Novembro!$E18</f>
        <v>42.125</v>
      </c>
      <c r="P28" s="91">
        <f>[23]Novembro!$E19</f>
        <v>56.083333333333336</v>
      </c>
      <c r="Q28" s="91">
        <f>[23]Novembro!$E20</f>
        <v>61.083333333333336</v>
      </c>
      <c r="R28" s="91">
        <f>[23]Novembro!$E21</f>
        <v>61.541666666666664</v>
      </c>
      <c r="S28" s="91">
        <f>[23]Novembro!$E22</f>
        <v>52</v>
      </c>
      <c r="T28" s="91">
        <f>[23]Novembro!$E23</f>
        <v>50.416666666666664</v>
      </c>
      <c r="U28" s="91">
        <f>[23]Novembro!$E24</f>
        <v>55.916666666666664</v>
      </c>
      <c r="V28" s="91">
        <f>[23]Novembro!$E25</f>
        <v>74.25</v>
      </c>
      <c r="W28" s="91">
        <f>[23]Novembro!$E26</f>
        <v>75.375</v>
      </c>
      <c r="X28" s="91">
        <f>[23]Novembro!$E27</f>
        <v>62.25</v>
      </c>
      <c r="Y28" s="91">
        <f>[23]Novembro!$E28</f>
        <v>52.166666666666664</v>
      </c>
      <c r="Z28" s="91">
        <f>[23]Novembro!$E29</f>
        <v>45.791666666666664</v>
      </c>
      <c r="AA28" s="91">
        <f>[23]Novembro!$E30</f>
        <v>43.083333333333336</v>
      </c>
      <c r="AB28" s="91">
        <f>[23]Novembro!$E31</f>
        <v>53.875</v>
      </c>
      <c r="AC28" s="91">
        <f>[23]Novembro!$E32</f>
        <v>57.166666666666664</v>
      </c>
      <c r="AD28" s="91">
        <f>[23]Novembro!$E33</f>
        <v>74.291666666666671</v>
      </c>
      <c r="AE28" s="91">
        <f>[23]Novembro!$E34</f>
        <v>74.458333333333329</v>
      </c>
      <c r="AF28" s="97">
        <f t="shared" si="2"/>
        <v>62.570833333333347</v>
      </c>
      <c r="AI28" t="s">
        <v>33</v>
      </c>
      <c r="AJ28" t="s">
        <v>33</v>
      </c>
    </row>
    <row r="29" spans="1:36" x14ac:dyDescent="0.2">
      <c r="A29" s="50" t="s">
        <v>30</v>
      </c>
      <c r="B29" s="91">
        <f>[24]Novembro!$E$5</f>
        <v>66.315789473684205</v>
      </c>
      <c r="C29" s="91">
        <f>[24]Novembro!$E$6</f>
        <v>66.916666666666671</v>
      </c>
      <c r="D29" s="91">
        <f>[24]Novembro!$E$7</f>
        <v>76.8</v>
      </c>
      <c r="E29" s="91">
        <f>[24]Novembro!$E$8</f>
        <v>58.666666666666664</v>
      </c>
      <c r="F29" s="91">
        <f>[24]Novembro!$E$9</f>
        <v>66.888888888888886</v>
      </c>
      <c r="G29" s="91">
        <f>[24]Novembro!$E$10</f>
        <v>61.454545454545453</v>
      </c>
      <c r="H29" s="91">
        <f>[24]Novembro!$E$11</f>
        <v>77.769230769230774</v>
      </c>
      <c r="I29" s="91">
        <f>[24]Novembro!$E$12</f>
        <v>65.2</v>
      </c>
      <c r="J29" s="91">
        <f>[24]Novembro!$E$13</f>
        <v>54.80952380952381</v>
      </c>
      <c r="K29" s="91">
        <f>[24]Novembro!$E$14</f>
        <v>56.125</v>
      </c>
      <c r="L29" s="91">
        <f>[24]Novembro!$E$15</f>
        <v>53.375</v>
      </c>
      <c r="M29" s="91">
        <f>[24]Novembro!$E$16</f>
        <v>56.916666666666664</v>
      </c>
      <c r="N29" s="91">
        <f>[24]Novembro!$E$17</f>
        <v>53.958333333333336</v>
      </c>
      <c r="O29" s="91">
        <f>[24]Novembro!$E$18</f>
        <v>44.434782608695649</v>
      </c>
      <c r="P29" s="91">
        <f>[23]Novembro!$E20</f>
        <v>61.083333333333336</v>
      </c>
      <c r="Q29" s="91">
        <f>[24]Novembro!$E$20</f>
        <v>55.333333333333336</v>
      </c>
      <c r="R29" s="91">
        <f>[24]Novembro!$E$21</f>
        <v>57.958333333333336</v>
      </c>
      <c r="S29" s="91">
        <f>[24]Novembro!$E$22</f>
        <v>59.5</v>
      </c>
      <c r="T29" s="91">
        <f>[24]Novembro!$E$23</f>
        <v>65.75</v>
      </c>
      <c r="U29" s="91">
        <f>[24]Novembro!$E$24</f>
        <v>69.86363636363636</v>
      </c>
      <c r="V29" s="91">
        <f>[24]Novembro!$E$25</f>
        <v>64.8</v>
      </c>
      <c r="W29" s="91">
        <f>[24]Novembro!$E$26</f>
        <v>70.523809523809518</v>
      </c>
      <c r="X29" s="91">
        <f>[24]Novembro!$E$27</f>
        <v>56.8125</v>
      </c>
      <c r="Y29" s="91">
        <f>[24]Novembro!$E$28</f>
        <v>55.18181818181818</v>
      </c>
      <c r="Z29" s="91">
        <f>[24]Novembro!$E$29</f>
        <v>43.125</v>
      </c>
      <c r="AA29" s="91">
        <f>[24]Novembro!$E$30</f>
        <v>49.208333333333336</v>
      </c>
      <c r="AB29" s="91">
        <f>[24]Novembro!$E$31</f>
        <v>57.416666666666664</v>
      </c>
      <c r="AC29" s="91">
        <f>[24]Novembro!$E$32</f>
        <v>52.875</v>
      </c>
      <c r="AD29" s="91">
        <f>[24]Novembro!$E$33</f>
        <v>54.875</v>
      </c>
      <c r="AE29" s="91">
        <f>[24]Novembro!$E$34</f>
        <v>64.125</v>
      </c>
      <c r="AF29" s="97">
        <f t="shared" si="2"/>
        <v>59.935428613572206</v>
      </c>
      <c r="AJ29" t="s">
        <v>33</v>
      </c>
    </row>
    <row r="30" spans="1:36" x14ac:dyDescent="0.2">
      <c r="A30" s="50" t="s">
        <v>10</v>
      </c>
      <c r="B30" s="91">
        <f>[25]Novembro!$E$5</f>
        <v>55.875</v>
      </c>
      <c r="C30" s="91">
        <f>[25]Novembro!$E$6</f>
        <v>78.291666666666671</v>
      </c>
      <c r="D30" s="91">
        <f>[25]Novembro!$E$7</f>
        <v>85.666666666666671</v>
      </c>
      <c r="E30" s="91">
        <f>[25]Novembro!$E$8</f>
        <v>80</v>
      </c>
      <c r="F30" s="91">
        <f>[25]Novembro!$E$9</f>
        <v>80.291666666666671</v>
      </c>
      <c r="G30" s="91">
        <f>[25]Novembro!$E$10</f>
        <v>82.833333333333329</v>
      </c>
      <c r="H30" s="91">
        <f>[25]Novembro!$E$11</f>
        <v>87.166666666666671</v>
      </c>
      <c r="I30" s="91">
        <f>[25]Novembro!$E$12</f>
        <v>73.416666666666671</v>
      </c>
      <c r="J30" s="91">
        <f>[25]Novembro!$E$13</f>
        <v>62.875</v>
      </c>
      <c r="K30" s="91">
        <f>[25]Novembro!$E$14</f>
        <v>60.875</v>
      </c>
      <c r="L30" s="91">
        <f>[25]Novembro!$E$15</f>
        <v>54.125</v>
      </c>
      <c r="M30" s="91">
        <f>[25]Novembro!$E$16</f>
        <v>63</v>
      </c>
      <c r="N30" s="91">
        <f>[25]Novembro!$E$17</f>
        <v>55.041666666666664</v>
      </c>
      <c r="O30" s="91">
        <f>[25]Novembro!$E$18</f>
        <v>44</v>
      </c>
      <c r="P30" s="91">
        <f>[25]Novembro!$E$19</f>
        <v>52.666666666666664</v>
      </c>
      <c r="Q30" s="91">
        <f>[25]Novembro!$E$20</f>
        <v>58.666666666666664</v>
      </c>
      <c r="R30" s="91">
        <f>[25]Novembro!$E$21</f>
        <v>59.291666666666664</v>
      </c>
      <c r="S30" s="91">
        <f>[25]Novembro!$E$22</f>
        <v>53.25</v>
      </c>
      <c r="T30" s="91">
        <f>[25]Novembro!$E$23</f>
        <v>58.166666666666664</v>
      </c>
      <c r="U30" s="91">
        <f>[25]Novembro!$E$24</f>
        <v>62.875</v>
      </c>
      <c r="V30" s="91">
        <f>[25]Novembro!$E$25</f>
        <v>80.541666666666671</v>
      </c>
      <c r="W30" s="91">
        <f>[25]Novembro!$E$26</f>
        <v>78.791666666666671</v>
      </c>
      <c r="X30" s="91">
        <f>[25]Novembro!$E$27</f>
        <v>64.166666666666671</v>
      </c>
      <c r="Y30" s="91">
        <f>[25]Novembro!$E$28</f>
        <v>55.625</v>
      </c>
      <c r="Z30" s="91">
        <f>[25]Novembro!$E$29</f>
        <v>47.875</v>
      </c>
      <c r="AA30" s="91">
        <f>[25]Novembro!$E$30</f>
        <v>47.125</v>
      </c>
      <c r="AB30" s="91">
        <f>[25]Novembro!$E$31</f>
        <v>55.916666666666664</v>
      </c>
      <c r="AC30" s="91">
        <f>[25]Novembro!$E$32</f>
        <v>60.166666666666664</v>
      </c>
      <c r="AD30" s="91">
        <f>[25]Novembro!$E$33</f>
        <v>80</v>
      </c>
      <c r="AE30" s="91">
        <f>[25]Novembro!$E$34</f>
        <v>86.416666666666671</v>
      </c>
      <c r="AF30" s="97">
        <f t="shared" si="2"/>
        <v>65.500000000000014</v>
      </c>
      <c r="AI30" t="s">
        <v>33</v>
      </c>
      <c r="AJ30" t="s">
        <v>33</v>
      </c>
    </row>
    <row r="31" spans="1:36" x14ac:dyDescent="0.2">
      <c r="A31" s="50" t="s">
        <v>154</v>
      </c>
      <c r="B31" s="91">
        <f>[26]Novembro!$E5</f>
        <v>60.291666666666664</v>
      </c>
      <c r="C31" s="91">
        <f>[26]Novembro!$E6</f>
        <v>78.25</v>
      </c>
      <c r="D31" s="91">
        <f>[26]Novembro!$E7</f>
        <v>87.875</v>
      </c>
      <c r="E31" s="91">
        <f>[26]Novembro!$E8</f>
        <v>79.041666666666671</v>
      </c>
      <c r="F31" s="91">
        <f>[26]Novembro!$E9</f>
        <v>89</v>
      </c>
      <c r="G31" s="91">
        <f>[26]Novembro!$E10</f>
        <v>90.041666666666671</v>
      </c>
      <c r="H31" s="91">
        <f>[26]Novembro!$E11</f>
        <v>93.041666666666671</v>
      </c>
      <c r="I31" s="91">
        <f>[26]Novembro!$E12</f>
        <v>77.166666666666671</v>
      </c>
      <c r="J31" s="91">
        <f>[26]Novembro!$E13</f>
        <v>66.166666666666671</v>
      </c>
      <c r="K31" s="91">
        <f>[26]Novembro!$E14</f>
        <v>58.208333333333336</v>
      </c>
      <c r="L31" s="91">
        <f>[26]Novembro!$E15</f>
        <v>59.541666666666664</v>
      </c>
      <c r="M31" s="91">
        <f>[26]Novembro!$E16</f>
        <v>64.125</v>
      </c>
      <c r="N31" s="91">
        <f>[26]Novembro!$E17</f>
        <v>52.375</v>
      </c>
      <c r="O31" s="91">
        <f>[26]Novembro!$E18</f>
        <v>43.375</v>
      </c>
      <c r="P31" s="91">
        <f>[26]Novembro!$E19</f>
        <v>54.416666666666664</v>
      </c>
      <c r="Q31" s="91">
        <f>[26]Novembro!$E20</f>
        <v>62.25</v>
      </c>
      <c r="R31" s="91">
        <f>[26]Novembro!$E21</f>
        <v>61.416666666666664</v>
      </c>
      <c r="S31" s="91">
        <f>[26]Novembro!$E22</f>
        <v>61.625</v>
      </c>
      <c r="T31" s="91">
        <f>[26]Novembro!$E23</f>
        <v>65.666666666666671</v>
      </c>
      <c r="U31" s="91">
        <f>[26]Novembro!$E24</f>
        <v>67.875</v>
      </c>
      <c r="V31" s="91">
        <f>[26]Novembro!$E25</f>
        <v>80</v>
      </c>
      <c r="W31" s="91">
        <f>[26]Novembro!$E26</f>
        <v>82.833333333333329</v>
      </c>
      <c r="X31" s="91">
        <f>[26]Novembro!$E27</f>
        <v>71.041666666666671</v>
      </c>
      <c r="Y31" s="91">
        <f>[26]Novembro!$E28</f>
        <v>61.708333333333336</v>
      </c>
      <c r="Z31" s="91">
        <f>[26]Novembro!$E29</f>
        <v>56.791666666666664</v>
      </c>
      <c r="AA31" s="91">
        <f>[26]Novembro!$E30</f>
        <v>49.5</v>
      </c>
      <c r="AB31" s="91">
        <f>[26]Novembro!$E31</f>
        <v>64</v>
      </c>
      <c r="AC31" s="91">
        <f>[26]Novembro!$E32</f>
        <v>66.666666666666671</v>
      </c>
      <c r="AD31" s="91">
        <f>[26]Novembro!$E33</f>
        <v>76.75</v>
      </c>
      <c r="AE31" s="91">
        <f>[26]Novembro!$E34</f>
        <v>84.333333333333329</v>
      </c>
      <c r="AF31" s="97">
        <f t="shared" si="2"/>
        <v>68.845833333333331</v>
      </c>
      <c r="AG31" s="11" t="s">
        <v>33</v>
      </c>
      <c r="AI31" t="s">
        <v>33</v>
      </c>
    </row>
    <row r="32" spans="1:36" x14ac:dyDescent="0.2">
      <c r="A32" s="50" t="s">
        <v>11</v>
      </c>
      <c r="B32" s="91">
        <f>[27]Novembro!$E$5</f>
        <v>75.708333333333329</v>
      </c>
      <c r="C32" s="91">
        <f>[27]Novembro!$E$6</f>
        <v>84.75</v>
      </c>
      <c r="D32" s="91">
        <f>[27]Novembro!$E$7</f>
        <v>89.291666666666671</v>
      </c>
      <c r="E32" s="91">
        <f>[27]Novembro!$E$8</f>
        <v>74.958333333333329</v>
      </c>
      <c r="F32" s="91">
        <f>[27]Novembro!$E$9</f>
        <v>78.791666666666671</v>
      </c>
      <c r="G32" s="91">
        <f>[27]Novembro!$E$10</f>
        <v>86.708333333333329</v>
      </c>
      <c r="H32" s="91">
        <f>[27]Novembro!$E$11</f>
        <v>86.708333333333329</v>
      </c>
      <c r="I32" s="91">
        <f>[27]Novembro!$E$12</f>
        <v>74.166666666666671</v>
      </c>
      <c r="J32" s="91">
        <f>[27]Novembro!$E$13</f>
        <v>63.083333333333336</v>
      </c>
      <c r="K32" s="91">
        <f>[27]Novembro!$E$14</f>
        <v>61.625</v>
      </c>
      <c r="L32" s="91">
        <f>[27]Novembro!$E$15</f>
        <v>58.083333333333336</v>
      </c>
      <c r="M32" s="91">
        <f>[27]Novembro!$E$16</f>
        <v>61.958333333333336</v>
      </c>
      <c r="N32" s="91">
        <f>[27]Novembro!$E$17</f>
        <v>51.916666666666664</v>
      </c>
      <c r="O32" s="91">
        <f>[27]Novembro!$E$18</f>
        <v>45</v>
      </c>
      <c r="P32" s="91">
        <f>[27]Novembro!$E$19</f>
        <v>58.083333333333336</v>
      </c>
      <c r="Q32" s="91">
        <f>[27]Novembro!$E$20</f>
        <v>62.916666666666664</v>
      </c>
      <c r="R32" s="91">
        <f>[27]Novembro!$E$21</f>
        <v>63.875</v>
      </c>
      <c r="S32" s="91">
        <f>[27]Novembro!$E$22</f>
        <v>68.958333333333329</v>
      </c>
      <c r="T32" s="91">
        <f>[27]Novembro!$E$23</f>
        <v>66.125</v>
      </c>
      <c r="U32" s="91">
        <f>[27]Novembro!$E$24</f>
        <v>74.541666666666671</v>
      </c>
      <c r="V32" s="91">
        <f>[27]Novembro!$E$25</f>
        <v>77.041666666666671</v>
      </c>
      <c r="W32" s="91">
        <f>[27]Novembro!$E$26</f>
        <v>80.208333333333329</v>
      </c>
      <c r="X32" s="91">
        <f>[27]Novembro!$E$27</f>
        <v>69.208333333333329</v>
      </c>
      <c r="Y32" s="91">
        <f>[27]Novembro!$E$28</f>
        <v>63.916666666666664</v>
      </c>
      <c r="Z32" s="91">
        <f>[27]Novembro!$E$29</f>
        <v>58.833333333333336</v>
      </c>
      <c r="AA32" s="91">
        <f>[27]Novembro!$E$30</f>
        <v>63.541666666666664</v>
      </c>
      <c r="AB32" s="91">
        <f>[27]Novembro!$E$31</f>
        <v>68.708333333333329</v>
      </c>
      <c r="AC32" s="91">
        <f>[27]Novembro!$E$32</f>
        <v>69.041666666666671</v>
      </c>
      <c r="AD32" s="91">
        <f>[27]Novembro!$E$33</f>
        <v>71.583333333333329</v>
      </c>
      <c r="AE32" s="91">
        <f>[27]Novembro!$E$34</f>
        <v>74</v>
      </c>
      <c r="AF32" s="97">
        <f t="shared" si="2"/>
        <v>69.444444444444429</v>
      </c>
      <c r="AJ32" t="s">
        <v>33</v>
      </c>
    </row>
    <row r="33" spans="1:37" s="5" customFormat="1" x14ac:dyDescent="0.2">
      <c r="A33" s="50" t="s">
        <v>12</v>
      </c>
      <c r="B33" s="91">
        <f>[28]Novembro!$E$5</f>
        <v>71.954545454545453</v>
      </c>
      <c r="C33" s="91">
        <f>[28]Novembro!$E$6</f>
        <v>80.217391304347828</v>
      </c>
      <c r="D33" s="91">
        <f>[28]Novembro!$E$7</f>
        <v>86.36363636363636</v>
      </c>
      <c r="E33" s="91">
        <f>[28]Novembro!$E$8</f>
        <v>76.13636363636364</v>
      </c>
      <c r="F33" s="91">
        <f>[28]Novembro!$E$9</f>
        <v>76.428571428571431</v>
      </c>
      <c r="G33" s="91">
        <f>[28]Novembro!$E$10</f>
        <v>75.916666666666671</v>
      </c>
      <c r="H33" s="91">
        <f>[28]Novembro!$E$11</f>
        <v>79.523809523809518</v>
      </c>
      <c r="I33" s="91">
        <f>[28]Novembro!$E$12</f>
        <v>69.913043478260875</v>
      </c>
      <c r="J33" s="91">
        <f>[28]Novembro!$E$13</f>
        <v>57.05</v>
      </c>
      <c r="K33" s="91">
        <f>[28]Novembro!$E$14</f>
        <v>54.75</v>
      </c>
      <c r="L33" s="91">
        <f>[28]Novembro!$E$15</f>
        <v>61.041666666666664</v>
      </c>
      <c r="M33" s="91">
        <f>[28]Novembro!$E$16</f>
        <v>63.761904761904759</v>
      </c>
      <c r="N33" s="91">
        <f>[28]Novembro!$E$17</f>
        <v>52.578947368421055</v>
      </c>
      <c r="O33" s="91">
        <f>[28]Novembro!$E$18</f>
        <v>52.666666666666664</v>
      </c>
      <c r="P33" s="91">
        <f>[28]Novembro!$E$19</f>
        <v>53.545454545454547</v>
      </c>
      <c r="Q33" s="91">
        <f>[28]Novembro!$E$20</f>
        <v>59.173913043478258</v>
      </c>
      <c r="R33" s="91">
        <f>[28]Novembro!$E$21</f>
        <v>63.8</v>
      </c>
      <c r="S33" s="91">
        <f>[28]Novembro!$E$22</f>
        <v>67.952380952380949</v>
      </c>
      <c r="T33" s="91">
        <f>[28]Novembro!$E$23</f>
        <v>68.13636363636364</v>
      </c>
      <c r="U33" s="91">
        <f>[28]Novembro!$E$24</f>
        <v>70.454545454545453</v>
      </c>
      <c r="V33" s="91">
        <f>[28]Novembro!$E$25</f>
        <v>75.090909090909093</v>
      </c>
      <c r="W33" s="91">
        <f>[28]Novembro!$E$26</f>
        <v>69.833333333333329</v>
      </c>
      <c r="X33" s="91">
        <f>[28]Novembro!$E$27</f>
        <v>71.583333333333329</v>
      </c>
      <c r="Y33" s="91">
        <f>[28]Novembro!$E$28</f>
        <v>64.304347826086953</v>
      </c>
      <c r="Z33" s="91">
        <f>[28]Novembro!$E$29</f>
        <v>52.826086956521742</v>
      </c>
      <c r="AA33" s="91">
        <f>[28]Novembro!$E$30</f>
        <v>57.095238095238095</v>
      </c>
      <c r="AB33" s="91">
        <f>[28]Novembro!$E$31</f>
        <v>61.090909090909093</v>
      </c>
      <c r="AC33" s="91">
        <f>[28]Novembro!$E$32</f>
        <v>53.727272727272727</v>
      </c>
      <c r="AD33" s="91">
        <f>[28]Novembro!$E$33</f>
        <v>54.38095238095238</v>
      </c>
      <c r="AE33" s="91">
        <f>[28]Novembro!$E$34</f>
        <v>64.652173913043484</v>
      </c>
      <c r="AF33" s="97">
        <f t="shared" si="2"/>
        <v>65.531680923322796</v>
      </c>
    </row>
    <row r="34" spans="1:37" x14ac:dyDescent="0.2">
      <c r="A34" s="50" t="s">
        <v>235</v>
      </c>
      <c r="B34" s="91">
        <f>[29]Novembro!$E$5</f>
        <v>60.666666666666664</v>
      </c>
      <c r="C34" s="91">
        <f>[29]Novembro!$E$6</f>
        <v>83.041666666666671</v>
      </c>
      <c r="D34" s="91">
        <f>[29]Novembro!$E$7</f>
        <v>84.5</v>
      </c>
      <c r="E34" s="91">
        <f>[29]Novembro!$E$8</f>
        <v>77.416666666666671</v>
      </c>
      <c r="F34" s="91">
        <f>[29]Novembro!$E$9</f>
        <v>76.875</v>
      </c>
      <c r="G34" s="91">
        <f>[29]Novembro!$E$10</f>
        <v>77.5</v>
      </c>
      <c r="H34" s="91">
        <f>[29]Novembro!$E$11</f>
        <v>84.458333333333329</v>
      </c>
      <c r="I34" s="91">
        <f>[29]Novembro!$E$12</f>
        <v>74.333333333333329</v>
      </c>
      <c r="J34" s="91">
        <f>[29]Novembro!$E$13</f>
        <v>62.875</v>
      </c>
      <c r="K34" s="91">
        <f>[29]Novembro!$E$14</f>
        <v>59.208333333333336</v>
      </c>
      <c r="L34" s="91">
        <f>[29]Novembro!$E$15</f>
        <v>64.75</v>
      </c>
      <c r="M34" s="91">
        <f>[29]Novembro!$E$16</f>
        <v>76.791666666666671</v>
      </c>
      <c r="N34" s="91">
        <f>[29]Novembro!$E$17</f>
        <v>61</v>
      </c>
      <c r="O34" s="91">
        <f>[29]Novembro!$E$18</f>
        <v>60.5</v>
      </c>
      <c r="P34" s="91">
        <f>[29]Novembro!$E$19</f>
        <v>58.291666666666664</v>
      </c>
      <c r="Q34" s="91">
        <f>[29]Novembro!$E$20</f>
        <v>64.208333333333329</v>
      </c>
      <c r="R34" s="91">
        <f>[29]Novembro!$E$21</f>
        <v>72.833333333333329</v>
      </c>
      <c r="S34" s="91">
        <f>[29]Novembro!$E$22</f>
        <v>80.041666666666671</v>
      </c>
      <c r="T34" s="91">
        <f>[29]Novembro!$E$23</f>
        <v>78</v>
      </c>
      <c r="U34" s="91">
        <f>[29]Novembro!$E$24</f>
        <v>82.916666666666671</v>
      </c>
      <c r="V34" s="91">
        <f>[29]Novembro!$E$25</f>
        <v>76.791666666666671</v>
      </c>
      <c r="W34" s="91">
        <f>[29]Novembro!$E$26</f>
        <v>79</v>
      </c>
      <c r="X34" s="91">
        <f>[29]Novembro!$E$27</f>
        <v>83.208333333333329</v>
      </c>
      <c r="Y34" s="91">
        <f>[29]Novembro!$E$28</f>
        <v>71.25</v>
      </c>
      <c r="Z34" s="91">
        <f>[29]Novembro!$E$29</f>
        <v>67.125</v>
      </c>
      <c r="AA34" s="91">
        <f>[29]Novembro!$E$30</f>
        <v>69.375</v>
      </c>
      <c r="AB34" s="91">
        <f>[29]Novembro!$E$31</f>
        <v>68.375</v>
      </c>
      <c r="AC34" s="91">
        <f>[29]Novembro!$E$32</f>
        <v>64.625</v>
      </c>
      <c r="AD34" s="91">
        <f>[29]Novembro!$E$33</f>
        <v>60.958333333333336</v>
      </c>
      <c r="AE34" s="91">
        <f>[29]Novembro!$E$34</f>
        <v>76.833333333333329</v>
      </c>
      <c r="AF34" s="97">
        <f t="shared" si="2"/>
        <v>71.925000000000011</v>
      </c>
      <c r="AI34" t="s">
        <v>33</v>
      </c>
    </row>
    <row r="35" spans="1:37" x14ac:dyDescent="0.2">
      <c r="A35" s="50" t="s">
        <v>234</v>
      </c>
      <c r="B35" s="91">
        <f>[30]Novembro!$E$5</f>
        <v>68.166666666666671</v>
      </c>
      <c r="C35" s="91">
        <f>[30]Novembro!$E$6</f>
        <v>85.958333333333329</v>
      </c>
      <c r="D35" s="91">
        <f>[30]Novembro!$E$7</f>
        <v>90</v>
      </c>
      <c r="E35" s="91">
        <f>[30]Novembro!$E$8</f>
        <v>76.958333333333329</v>
      </c>
      <c r="F35" s="91">
        <f>[30]Novembro!$E$9</f>
        <v>82.375</v>
      </c>
      <c r="G35" s="91">
        <f>[30]Novembro!$E$10</f>
        <v>87.458333333333329</v>
      </c>
      <c r="H35" s="91">
        <f>[30]Novembro!$E$11</f>
        <v>89.75</v>
      </c>
      <c r="I35" s="91">
        <f>[30]Novembro!$E$12</f>
        <v>80.833333333333329</v>
      </c>
      <c r="J35" s="91">
        <f>[30]Novembro!$E$13</f>
        <v>68</v>
      </c>
      <c r="K35" s="91">
        <f>[30]Novembro!$E$14</f>
        <v>63.583333333333336</v>
      </c>
      <c r="L35" s="91">
        <f>[30]Novembro!$E$15</f>
        <v>57.75</v>
      </c>
      <c r="M35" s="91">
        <f>[30]Novembro!$E$16</f>
        <v>66.5</v>
      </c>
      <c r="N35" s="91">
        <f>[30]Novembro!$E$17</f>
        <v>66.208333333333329</v>
      </c>
      <c r="O35" s="91">
        <f>[30]Novembro!$E$18</f>
        <v>56.75</v>
      </c>
      <c r="P35" s="91">
        <f>[30]Novembro!$E$19</f>
        <v>62.416666666666664</v>
      </c>
      <c r="Q35" s="91">
        <f>[30]Novembro!$E$20</f>
        <v>64.75</v>
      </c>
      <c r="R35" s="91">
        <f>[30]Novembro!$E$21</f>
        <v>63.875</v>
      </c>
      <c r="S35" s="91">
        <f>[30]Novembro!$E$22</f>
        <v>67.291666666666671</v>
      </c>
      <c r="T35" s="91">
        <f>[30]Novembro!$E$23</f>
        <v>64.666666666666671</v>
      </c>
      <c r="U35" s="91">
        <f>[30]Novembro!$E$24</f>
        <v>75.041666666666671</v>
      </c>
      <c r="V35" s="91">
        <f>[30]Novembro!$E$25</f>
        <v>79.708333333333329</v>
      </c>
      <c r="W35" s="91">
        <f>[30]Novembro!$E$26</f>
        <v>79.625</v>
      </c>
      <c r="X35" s="91">
        <f>[30]Novembro!$E$27</f>
        <v>70.291666666666671</v>
      </c>
      <c r="Y35" s="91">
        <f>[30]Novembro!$E$28</f>
        <v>60.541666666666664</v>
      </c>
      <c r="Z35" s="91">
        <f>[30]Novembro!$E$29</f>
        <v>53.8</v>
      </c>
      <c r="AA35" s="91">
        <f>[30]Novembro!$E$30</f>
        <v>56.541666666666664</v>
      </c>
      <c r="AB35" s="91">
        <f>[30]Novembro!$E$31</f>
        <v>64.5</v>
      </c>
      <c r="AC35" s="91">
        <f>[30]Novembro!$E$32</f>
        <v>66.25</v>
      </c>
      <c r="AD35" s="91">
        <f>[30]Novembro!$E$33</f>
        <v>69.75</v>
      </c>
      <c r="AE35" s="91">
        <f>[30]Novembro!$E$34</f>
        <v>72.5</v>
      </c>
      <c r="AF35" s="97">
        <f t="shared" si="2"/>
        <v>70.394722222222242</v>
      </c>
      <c r="AJ35" t="s">
        <v>33</v>
      </c>
    </row>
    <row r="36" spans="1:37" x14ac:dyDescent="0.2">
      <c r="A36" s="50" t="s">
        <v>126</v>
      </c>
      <c r="B36" s="91">
        <f>[31]Novembro!$E$5</f>
        <v>62.291666666666664</v>
      </c>
      <c r="C36" s="91">
        <f>[31]Novembro!$E$6</f>
        <v>92.708333333333329</v>
      </c>
      <c r="D36" s="91">
        <f>[31]Novembro!$E$7</f>
        <v>91.958333333333329</v>
      </c>
      <c r="E36" s="91">
        <f>[31]Novembro!$E$8</f>
        <v>83.25</v>
      </c>
      <c r="F36" s="91">
        <f>[31]Novembro!$E$9</f>
        <v>81.083333333333329</v>
      </c>
      <c r="G36" s="91">
        <f>[31]Novembro!$E$10</f>
        <v>83.666666666666671</v>
      </c>
      <c r="H36" s="91">
        <f>[31]Novembro!$E$11</f>
        <v>91.541666666666671</v>
      </c>
      <c r="I36" s="91">
        <f>[31]Novembro!$E$12</f>
        <v>82.416666666666671</v>
      </c>
      <c r="J36" s="91">
        <f>[31]Novembro!$E$13</f>
        <v>71.5</v>
      </c>
      <c r="K36" s="91">
        <f>[31]Novembro!$E$14</f>
        <v>66.791666666666671</v>
      </c>
      <c r="L36" s="91">
        <f>[31]Novembro!$E$15</f>
        <v>58.916666666666664</v>
      </c>
      <c r="M36" s="91">
        <f>[31]Novembro!$E$16</f>
        <v>62.916666666666664</v>
      </c>
      <c r="N36" s="91">
        <f>[31]Novembro!$E$17</f>
        <v>61.375</v>
      </c>
      <c r="O36" s="91">
        <f>[31]Novembro!$E$18</f>
        <v>59.041666666666664</v>
      </c>
      <c r="P36" s="91">
        <f>[31]Novembro!$E$19</f>
        <v>61.083333333333336</v>
      </c>
      <c r="Q36" s="91">
        <f>[31]Novembro!$E$20</f>
        <v>66.375</v>
      </c>
      <c r="R36" s="91">
        <f>[31]Novembro!$E$21</f>
        <v>68.25</v>
      </c>
      <c r="S36" s="91">
        <f>[31]Novembro!$E$22</f>
        <v>58.291666666666664</v>
      </c>
      <c r="T36" s="91">
        <f>[31]Novembro!$E$23</f>
        <v>54.333333333333336</v>
      </c>
      <c r="U36" s="91">
        <f>[31]Novembro!$E$24</f>
        <v>69.208333333333329</v>
      </c>
      <c r="V36" s="91">
        <f>[31]Novembro!$E$25</f>
        <v>86.916666666666671</v>
      </c>
      <c r="W36" s="91">
        <f>[31]Novembro!$E$26</f>
        <v>82.416666666666671</v>
      </c>
      <c r="X36" s="91">
        <f>[31]Novembro!$E$27</f>
        <v>68.291666666666671</v>
      </c>
      <c r="Y36" s="91">
        <f>[31]Novembro!$E$28</f>
        <v>56.208333333333336</v>
      </c>
      <c r="Z36" s="91">
        <f>[31]Novembro!$E$29</f>
        <v>49.666666666666664</v>
      </c>
      <c r="AA36" s="91">
        <f>[31]Novembro!$E$30</f>
        <v>45.75</v>
      </c>
      <c r="AB36" s="91">
        <f>[31]Novembro!$E$31</f>
        <v>55.666666666666664</v>
      </c>
      <c r="AC36" s="91">
        <f>[31]Novembro!$E$32</f>
        <v>65.666666666666671</v>
      </c>
      <c r="AD36" s="91">
        <f>[31]Novembro!$E$33</f>
        <v>83.458333333333329</v>
      </c>
      <c r="AE36" s="91">
        <f>[31]Novembro!$E$34</f>
        <v>83.041666666666671</v>
      </c>
      <c r="AF36" s="97">
        <f t="shared" si="2"/>
        <v>70.13611111111112</v>
      </c>
      <c r="AJ36" t="s">
        <v>33</v>
      </c>
    </row>
    <row r="37" spans="1:37" x14ac:dyDescent="0.2">
      <c r="A37" s="50" t="s">
        <v>13</v>
      </c>
      <c r="B37" s="91">
        <f>[32]Novembro!$E$5</f>
        <v>67.958333333333329</v>
      </c>
      <c r="C37" s="91">
        <f>[32]Novembro!$E$6</f>
        <v>79.375</v>
      </c>
      <c r="D37" s="91">
        <f>[32]Novembro!$E$7</f>
        <v>83.5</v>
      </c>
      <c r="E37" s="91">
        <f>[32]Novembro!$E$8</f>
        <v>86.666666666666671</v>
      </c>
      <c r="F37" s="91">
        <f>[32]Novembro!$E$9</f>
        <v>83.5</v>
      </c>
      <c r="G37" s="91">
        <f>[32]Novembro!$E$10</f>
        <v>75</v>
      </c>
      <c r="H37" s="91">
        <f>[32]Novembro!$E$11</f>
        <v>84.125</v>
      </c>
      <c r="I37" s="91">
        <f>[32]Novembro!$E$12</f>
        <v>78.916666666666671</v>
      </c>
      <c r="J37" s="91">
        <f>[32]Novembro!$E$13</f>
        <v>68.416666666666671</v>
      </c>
      <c r="K37" s="91">
        <f>[32]Novembro!$E$14</f>
        <v>64.333333333333329</v>
      </c>
      <c r="L37" s="91">
        <f>[32]Novembro!$E$15</f>
        <v>53.25</v>
      </c>
      <c r="M37" s="91">
        <f>[32]Novembro!$E$16</f>
        <v>59.541666666666664</v>
      </c>
      <c r="N37" s="91">
        <f>[32]Novembro!$E$17</f>
        <v>67.125</v>
      </c>
      <c r="O37" s="91">
        <f>[32]Novembro!$E$18</f>
        <v>63.875</v>
      </c>
      <c r="P37" s="91">
        <f>[32]Novembro!$E$19</f>
        <v>65.739130434782609</v>
      </c>
      <c r="Q37" s="91">
        <f>[32]Novembro!$E$20</f>
        <v>78.625</v>
      </c>
      <c r="R37" s="91">
        <f>[32]Novembro!$E$21</f>
        <v>78.75</v>
      </c>
      <c r="S37" s="91">
        <f>[32]Novembro!$E$22</f>
        <v>71.083333333333329</v>
      </c>
      <c r="T37" s="91">
        <f>[32]Novembro!$E$23</f>
        <v>69.291666666666671</v>
      </c>
      <c r="U37" s="91">
        <f>[32]Novembro!$E$24</f>
        <v>69.791666666666671</v>
      </c>
      <c r="V37" s="91">
        <f>[32]Novembro!$E$25</f>
        <v>80.541666666666671</v>
      </c>
      <c r="W37" s="91">
        <f>[32]Novembro!$E$26</f>
        <v>80.478260869565219</v>
      </c>
      <c r="X37" s="91">
        <f>[32]Novembro!$E$27</f>
        <v>72.5</v>
      </c>
      <c r="Y37" s="91">
        <f>[32]Novembro!$E$28</f>
        <v>58.75</v>
      </c>
      <c r="Z37" s="91">
        <f>[32]Novembro!$E$29</f>
        <v>52.375</v>
      </c>
      <c r="AA37" s="91">
        <f>[32]Novembro!$E$30</f>
        <v>53.521739130434781</v>
      </c>
      <c r="AB37" s="91">
        <f>[32]Novembro!$E$31</f>
        <v>62.583333333333336</v>
      </c>
      <c r="AC37" s="91">
        <f>[32]Novembro!$E$32</f>
        <v>62.458333333333336</v>
      </c>
      <c r="AD37" s="91">
        <f>[32]Novembro!$E$33</f>
        <v>80.333333333333329</v>
      </c>
      <c r="AE37" s="91">
        <f>[32]Novembro!$E$34</f>
        <v>72.956521739130437</v>
      </c>
      <c r="AF37" s="97">
        <f t="shared" si="2"/>
        <v>70.845410628019323</v>
      </c>
      <c r="AH37" t="s">
        <v>33</v>
      </c>
      <c r="AJ37" t="s">
        <v>33</v>
      </c>
    </row>
    <row r="38" spans="1:37" x14ac:dyDescent="0.2">
      <c r="A38" s="50" t="s">
        <v>155</v>
      </c>
      <c r="B38" s="91">
        <f>[33]Novembro!$E5</f>
        <v>81.695652173913047</v>
      </c>
      <c r="C38" s="91">
        <f>[33]Novembro!$E6</f>
        <v>91.434782608695656</v>
      </c>
      <c r="D38" s="91">
        <f>[33]Novembro!$E7</f>
        <v>94.523809523809518</v>
      </c>
      <c r="E38" s="91">
        <f>[33]Novembro!$E8</f>
        <v>85.95</v>
      </c>
      <c r="F38" s="91">
        <f>[33]Novembro!$E9</f>
        <v>84.727272727272734</v>
      </c>
      <c r="G38" s="91">
        <f>[33]Novembro!$E10</f>
        <v>92.652173913043484</v>
      </c>
      <c r="H38" s="91">
        <f>[33]Novembro!$E11</f>
        <v>94.347826086956516</v>
      </c>
      <c r="I38" s="91">
        <f>[33]Novembro!$E12</f>
        <v>91.956521739130437</v>
      </c>
      <c r="J38" s="91">
        <f>[33]Novembro!$E13</f>
        <v>82.285714285714292</v>
      </c>
      <c r="K38" s="91">
        <f>[33]Novembro!$E14</f>
        <v>73.625</v>
      </c>
      <c r="L38" s="91">
        <f>[33]Novembro!$E15</f>
        <v>78.684210526315795</v>
      </c>
      <c r="M38" s="91">
        <f>[33]Novembro!$E16</f>
        <v>86.75</v>
      </c>
      <c r="N38" s="91">
        <f>[33]Novembro!$E17</f>
        <v>77.722222222222229</v>
      </c>
      <c r="O38" s="91">
        <f>[33]Novembro!$E18</f>
        <v>73.222222222222229</v>
      </c>
      <c r="P38" s="91">
        <f>[33]Novembro!$E19</f>
        <v>86.227272727272734</v>
      </c>
      <c r="Q38" s="91">
        <f>[33]Novembro!$E20</f>
        <v>83.714285714285708</v>
      </c>
      <c r="R38" s="91">
        <f>[33]Novembro!$E21</f>
        <v>83.84210526315789</v>
      </c>
      <c r="S38" s="91">
        <f>[33]Novembro!$E22</f>
        <v>89.952380952380949</v>
      </c>
      <c r="T38" s="91">
        <f>[33]Novembro!$E23</f>
        <v>91.94736842105263</v>
      </c>
      <c r="U38" s="91">
        <f>[33]Novembro!$E24</f>
        <v>87.214285714285708</v>
      </c>
      <c r="V38" s="91">
        <f>[33]Novembro!$E25</f>
        <v>83.761904761904759</v>
      </c>
      <c r="W38" s="91">
        <f>[33]Novembro!$E26</f>
        <v>88.294117647058826</v>
      </c>
      <c r="X38" s="91">
        <f>[33]Novembro!$E27</f>
        <v>88.65</v>
      </c>
      <c r="Y38" s="91">
        <f>[33]Novembro!$E28</f>
        <v>69.6875</v>
      </c>
      <c r="Z38" s="91">
        <f>[33]Novembro!$E29</f>
        <v>68.45</v>
      </c>
      <c r="AA38" s="91">
        <f>[33]Novembro!$E30</f>
        <v>73.571428571428569</v>
      </c>
      <c r="AB38" s="91">
        <f>[33]Novembro!$E31</f>
        <v>81.15789473684211</v>
      </c>
      <c r="AC38" s="91">
        <f>[33]Novembro!$E32</f>
        <v>76.882352941176464</v>
      </c>
      <c r="AD38" s="91">
        <f>[33]Novembro!$E33</f>
        <v>82.5</v>
      </c>
      <c r="AE38" s="91">
        <f>[33]Novembro!$E34</f>
        <v>88.684210526315795</v>
      </c>
      <c r="AF38" s="97">
        <f t="shared" si="2"/>
        <v>83.803817200215278</v>
      </c>
      <c r="AH38" t="s">
        <v>33</v>
      </c>
      <c r="AI38" t="s">
        <v>33</v>
      </c>
    </row>
    <row r="39" spans="1:37" x14ac:dyDescent="0.2">
      <c r="A39" s="50" t="s">
        <v>14</v>
      </c>
      <c r="B39" s="91">
        <f>[34]Novembro!$E$5</f>
        <v>69.666666666666671</v>
      </c>
      <c r="C39" s="91">
        <f>[34]Novembro!$E$6</f>
        <v>77.958333333333329</v>
      </c>
      <c r="D39" s="91">
        <f>[34]Novembro!$E$7</f>
        <v>81.583333333333329</v>
      </c>
      <c r="E39" s="91">
        <f>[34]Novembro!$E$8</f>
        <v>76.75</v>
      </c>
      <c r="F39" s="91">
        <f>[34]Novembro!$E$9</f>
        <v>79.416666666666671</v>
      </c>
      <c r="G39" s="91">
        <f>[34]Novembro!$E$10</f>
        <v>80.75</v>
      </c>
      <c r="H39" s="91">
        <f>[34]Novembro!$E$11</f>
        <v>85.875</v>
      </c>
      <c r="I39" s="91">
        <f>[34]Novembro!$E$12</f>
        <v>74.291666666666671</v>
      </c>
      <c r="J39" s="91">
        <f>[34]Novembro!$E$13</f>
        <v>61.208333333333336</v>
      </c>
      <c r="K39" s="91">
        <f>[34]Novembro!$E$14</f>
        <v>48.625</v>
      </c>
      <c r="L39" s="91">
        <f>[34]Novembro!$E$15</f>
        <v>54.333333333333336</v>
      </c>
      <c r="M39" s="91">
        <f>[34]Novembro!$E$16</f>
        <v>64.625</v>
      </c>
      <c r="N39" s="91">
        <f>[34]Novembro!$E$17</f>
        <v>51.458333333333336</v>
      </c>
      <c r="O39" s="91">
        <f>[34]Novembro!$E$18</f>
        <v>34.291666666666664</v>
      </c>
      <c r="P39" s="91">
        <f>[34]Novembro!$E$19</f>
        <v>43.458333333333336</v>
      </c>
      <c r="Q39" s="91">
        <f>[34]Novembro!$E$20</f>
        <v>58.208333333333336</v>
      </c>
      <c r="R39" s="91">
        <f>[34]Novembro!$E$21</f>
        <v>61.375</v>
      </c>
      <c r="S39" s="91">
        <f>[34]Novembro!$E$22</f>
        <v>66.583333333333329</v>
      </c>
      <c r="T39" s="91">
        <f>[34]Novembro!$E$23</f>
        <v>70.375</v>
      </c>
      <c r="U39" s="91">
        <f>[34]Novembro!$E$24</f>
        <v>67.125</v>
      </c>
      <c r="V39" s="91">
        <f>[34]Novembro!$E$25</f>
        <v>73.75</v>
      </c>
      <c r="W39" s="91">
        <f>[34]Novembro!$E$26</f>
        <v>81.208333333333329</v>
      </c>
      <c r="X39" s="91">
        <f>[34]Novembro!$E$27</f>
        <v>68.041666666666671</v>
      </c>
      <c r="Y39" s="91">
        <f>[34]Novembro!$E$28</f>
        <v>61.541666666666664</v>
      </c>
      <c r="Z39" s="91">
        <f>[34]Novembro!$E$29</f>
        <v>57.083333333333336</v>
      </c>
      <c r="AA39" s="91">
        <f>[34]Novembro!$E$30</f>
        <v>48.291666666666664</v>
      </c>
      <c r="AB39" s="91">
        <f>[34]Novembro!$E$31</f>
        <v>53.833333333333336</v>
      </c>
      <c r="AC39" s="91">
        <f>[34]Novembro!$E$32</f>
        <v>59.541666666666664</v>
      </c>
      <c r="AD39" s="91">
        <f>[34]Novembro!$E$33</f>
        <v>72.875</v>
      </c>
      <c r="AE39" s="91">
        <f>[34]Novembro!$E$34</f>
        <v>75.5</v>
      </c>
      <c r="AF39" s="97">
        <f t="shared" si="2"/>
        <v>65.32083333333334</v>
      </c>
      <c r="AG39" s="11" t="s">
        <v>33</v>
      </c>
      <c r="AH39" t="s">
        <v>33</v>
      </c>
      <c r="AJ39" t="s">
        <v>33</v>
      </c>
    </row>
    <row r="40" spans="1:37" x14ac:dyDescent="0.2">
      <c r="A40" s="50" t="s">
        <v>15</v>
      </c>
      <c r="B40" s="91">
        <f>[35]Novembro!$E$5</f>
        <v>73.086956521739125</v>
      </c>
      <c r="C40" s="91">
        <f>[35]Novembro!$E$6</f>
        <v>71.791666666666671</v>
      </c>
      <c r="D40" s="91">
        <f>[35]Novembro!$E$7</f>
        <v>81.041666666666671</v>
      </c>
      <c r="E40" s="91">
        <f>[35]Novembro!$E$8</f>
        <v>71.416666666666671</v>
      </c>
      <c r="F40" s="91">
        <f>[35]Novembro!$E$9</f>
        <v>64.75</v>
      </c>
      <c r="G40" s="91">
        <f>[35]Novembro!$E$10</f>
        <v>80.041666666666671</v>
      </c>
      <c r="H40" s="91">
        <f>[35]Novembro!$E$11</f>
        <v>77</v>
      </c>
      <c r="I40" s="91">
        <f>[35]Novembro!$E$12</f>
        <v>64.083333333333329</v>
      </c>
      <c r="J40" s="91">
        <f>[35]Novembro!$E$13</f>
        <v>59.208333333333336</v>
      </c>
      <c r="K40" s="91">
        <f>[35]Novembro!$E$14</f>
        <v>53.333333333333336</v>
      </c>
      <c r="L40" s="91">
        <f>[35]Novembro!$E$15</f>
        <v>48.291666666666664</v>
      </c>
      <c r="M40" s="91">
        <f>[35]Novembro!$E$16</f>
        <v>63.916666666666664</v>
      </c>
      <c r="N40" s="91">
        <f>[35]Novembro!$E$17</f>
        <v>59.708333333333336</v>
      </c>
      <c r="O40" s="91">
        <f>[35]Novembro!$E$18</f>
        <v>46.5</v>
      </c>
      <c r="P40" s="91">
        <f>[35]Novembro!$E$19</f>
        <v>45.666666666666664</v>
      </c>
      <c r="Q40" s="91">
        <f>[35]Novembro!$E$20</f>
        <v>52.416666666666664</v>
      </c>
      <c r="R40" s="91">
        <f>[35]Novembro!$E$21</f>
        <v>52.416666666666664</v>
      </c>
      <c r="S40" s="91">
        <f>[35]Novembro!$E$22</f>
        <v>69.5</v>
      </c>
      <c r="T40" s="91">
        <f>[35]Novembro!$E$23</f>
        <v>72.541666666666671</v>
      </c>
      <c r="U40" s="91">
        <f>[35]Novembro!$E$24</f>
        <v>78.5</v>
      </c>
      <c r="V40" s="91">
        <f>[35]Novembro!$E$25</f>
        <v>78.291666666666671</v>
      </c>
      <c r="W40" s="91">
        <f>[35]Novembro!$E$26</f>
        <v>75.916666666666671</v>
      </c>
      <c r="X40" s="91">
        <f>[35]Novembro!$E$27</f>
        <v>67.708333333333329</v>
      </c>
      <c r="Y40" s="91">
        <f>[35]Novembro!$E$28</f>
        <v>64.125</v>
      </c>
      <c r="Z40" s="91">
        <f>[35]Novembro!$E$29</f>
        <v>47.434782608695649</v>
      </c>
      <c r="AA40" s="91">
        <f>[35]Novembro!$E$30</f>
        <v>49.416666666666664</v>
      </c>
      <c r="AB40" s="91">
        <f>[35]Novembro!$E$31</f>
        <v>56.166666666666664</v>
      </c>
      <c r="AC40" s="91">
        <f>[35]Novembro!$E$32</f>
        <v>52.166666666666664</v>
      </c>
      <c r="AD40" s="91">
        <f>[35]Novembro!$E$33</f>
        <v>49.833333333333336</v>
      </c>
      <c r="AE40" s="91">
        <f>[35]Novembro!$E$34</f>
        <v>53.333333333333336</v>
      </c>
      <c r="AF40" s="97">
        <f t="shared" si="2"/>
        <v>62.653502415458952</v>
      </c>
      <c r="AI40" t="s">
        <v>33</v>
      </c>
      <c r="AJ40" t="s">
        <v>33</v>
      </c>
    </row>
    <row r="41" spans="1:37" x14ac:dyDescent="0.2">
      <c r="A41" s="50" t="s">
        <v>156</v>
      </c>
      <c r="B41" s="91">
        <f>[36]Novembro!$E$5</f>
        <v>71.333333333333329</v>
      </c>
      <c r="C41" s="91">
        <f>[36]Novembro!$E$6</f>
        <v>91.041666666666671</v>
      </c>
      <c r="D41" s="91">
        <f>[36]Novembro!$E$7</f>
        <v>89.791666666666671</v>
      </c>
      <c r="E41" s="91">
        <f>[36]Novembro!$E$8</f>
        <v>75.916666666666671</v>
      </c>
      <c r="F41" s="91">
        <f>[36]Novembro!$E$9</f>
        <v>78.25</v>
      </c>
      <c r="G41" s="91">
        <f>[36]Novembro!$E$10</f>
        <v>88.458333333333329</v>
      </c>
      <c r="H41" s="91">
        <f>[36]Novembro!$E$11</f>
        <v>95.083333333333329</v>
      </c>
      <c r="I41" s="91">
        <f>[36]Novembro!$E$12</f>
        <v>81.782608695652172</v>
      </c>
      <c r="J41" s="91">
        <f>[36]Novembro!$E$13</f>
        <v>71.75</v>
      </c>
      <c r="K41" s="91">
        <f>[36]Novembro!$E$14</f>
        <v>68.458333333333329</v>
      </c>
      <c r="L41" s="91">
        <f>[36]Novembro!$E$15</f>
        <v>59.291666666666664</v>
      </c>
      <c r="M41" s="91">
        <f>[36]Novembro!$E$16</f>
        <v>76.833333333333329</v>
      </c>
      <c r="N41" s="91">
        <f>[36]Novembro!$E$17</f>
        <v>70.416666666666671</v>
      </c>
      <c r="O41" s="91">
        <f>[36]Novembro!$E$18</f>
        <v>62.25</v>
      </c>
      <c r="P41" s="91">
        <f>[36]Novembro!$E$19</f>
        <v>67</v>
      </c>
      <c r="Q41" s="91">
        <f>[36]Novembro!$E$20</f>
        <v>67.916666666666671</v>
      </c>
      <c r="R41" s="91">
        <f>[36]Novembro!$E$21</f>
        <v>69.708333333333329</v>
      </c>
      <c r="S41" s="91">
        <f>[36]Novembro!$E$22</f>
        <v>74.916666666666671</v>
      </c>
      <c r="T41" s="91">
        <f>[36]Novembro!$E$23</f>
        <v>73.958333333333329</v>
      </c>
      <c r="U41" s="91">
        <f>[36]Novembro!$E$24</f>
        <v>76.083333333333329</v>
      </c>
      <c r="V41" s="91">
        <f>[36]Novembro!$E$25</f>
        <v>90.208333333333329</v>
      </c>
      <c r="W41" s="91">
        <f>[36]Novembro!$E$26</f>
        <v>83.875</v>
      </c>
      <c r="X41" s="91">
        <f>[36]Novembro!$E$27</f>
        <v>74.125</v>
      </c>
      <c r="Y41" s="91">
        <f>[36]Novembro!$E$28</f>
        <v>64.125</v>
      </c>
      <c r="Z41" s="91">
        <f>[36]Novembro!$E$29</f>
        <v>57.125</v>
      </c>
      <c r="AA41" s="91">
        <f>[36]Novembro!$E$30</f>
        <v>59.208333333333336</v>
      </c>
      <c r="AB41" s="91">
        <f>[36]Novembro!$E$31</f>
        <v>72.958333333333329</v>
      </c>
      <c r="AC41" s="91">
        <f>[36]Novembro!$E$32</f>
        <v>72.125</v>
      </c>
      <c r="AD41" s="91">
        <f>[36]Novembro!$E$33</f>
        <v>74.125</v>
      </c>
      <c r="AE41" s="91">
        <f>[36]Novembro!$E$34</f>
        <v>76.708333333333329</v>
      </c>
      <c r="AF41" s="97">
        <f t="shared" si="2"/>
        <v>74.494142512077289</v>
      </c>
      <c r="AH41" t="s">
        <v>33</v>
      </c>
      <c r="AI41" t="s">
        <v>33</v>
      </c>
    </row>
    <row r="42" spans="1:37" x14ac:dyDescent="0.2">
      <c r="A42" s="50" t="s">
        <v>16</v>
      </c>
      <c r="B42" s="91">
        <f>[37]Novembro!$E$5</f>
        <v>67.458333333333329</v>
      </c>
      <c r="C42" s="91">
        <f>[37]Novembro!$E$6</f>
        <v>83.583333333333329</v>
      </c>
      <c r="D42" s="91">
        <f>[37]Novembro!$E$7</f>
        <v>89.875</v>
      </c>
      <c r="E42" s="91">
        <f>[37]Novembro!$E$8</f>
        <v>78.416666666666671</v>
      </c>
      <c r="F42" s="91">
        <f>[37]Novembro!$E$9</f>
        <v>81.375</v>
      </c>
      <c r="G42" s="91">
        <f>[37]Novembro!$E$10</f>
        <v>84.666666666666671</v>
      </c>
      <c r="H42" s="91">
        <f>[37]Novembro!$E$11</f>
        <v>86.75</v>
      </c>
      <c r="I42" s="91">
        <f>[37]Novembro!$E$12</f>
        <v>76</v>
      </c>
      <c r="J42" s="91">
        <f>[37]Novembro!$E$13</f>
        <v>65.833333333333329</v>
      </c>
      <c r="K42" s="91">
        <f>[37]Novembro!$E$14</f>
        <v>70.75</v>
      </c>
      <c r="L42" s="91">
        <f>[37]Novembro!$E$15</f>
        <v>57.916666666666664</v>
      </c>
      <c r="M42" s="91">
        <f>[37]Novembro!$E$16</f>
        <v>68.25</v>
      </c>
      <c r="N42" s="91">
        <f>[37]Novembro!$E$17</f>
        <v>54.083333333333336</v>
      </c>
      <c r="O42" s="91">
        <f>[37]Novembro!$E$18</f>
        <v>55</v>
      </c>
      <c r="P42" s="91">
        <f>[37]Novembro!$E$19</f>
        <v>61</v>
      </c>
      <c r="Q42" s="91">
        <f>[37]Novembro!$E$20</f>
        <v>65</v>
      </c>
      <c r="R42" s="91">
        <f>[37]Novembro!$E$21</f>
        <v>63.291666666666664</v>
      </c>
      <c r="S42" s="91">
        <f>[37]Novembro!$E$22</f>
        <v>64.125</v>
      </c>
      <c r="T42" s="91">
        <f>[37]Novembro!$E$23</f>
        <v>66.916666666666671</v>
      </c>
      <c r="U42" s="91">
        <f>[37]Novembro!$E$24</f>
        <v>75.625</v>
      </c>
      <c r="V42" s="91">
        <f>[37]Novembro!$E$25</f>
        <v>84.083333333333329</v>
      </c>
      <c r="W42" s="91">
        <f>[37]Novembro!$E$26</f>
        <v>82</v>
      </c>
      <c r="X42" s="91">
        <f>[37]Novembro!$E$27</f>
        <v>71.875</v>
      </c>
      <c r="Y42" s="91">
        <f>[37]Novembro!$E$28</f>
        <v>63.416666666666664</v>
      </c>
      <c r="Z42" s="91">
        <f>[37]Novembro!$E$29</f>
        <v>56.041666666666664</v>
      </c>
      <c r="AA42" s="91">
        <f>[37]Novembro!$E$30</f>
        <v>63.208333333333336</v>
      </c>
      <c r="AB42" s="91">
        <f>[37]Novembro!$E$31</f>
        <v>68.5</v>
      </c>
      <c r="AC42" s="91">
        <f>[37]Novembro!$E$32</f>
        <v>67.791666666666671</v>
      </c>
      <c r="AD42" s="91">
        <f>[37]Novembro!$E$33</f>
        <v>75.541666666666671</v>
      </c>
      <c r="AE42" s="91">
        <f>[37]Novembro!$E$34</f>
        <v>77.958333333333329</v>
      </c>
      <c r="AF42" s="97">
        <f t="shared" si="2"/>
        <v>70.877777777777794</v>
      </c>
      <c r="AI42" t="s">
        <v>33</v>
      </c>
      <c r="AJ42" t="s">
        <v>33</v>
      </c>
    </row>
    <row r="43" spans="1:37" x14ac:dyDescent="0.2">
      <c r="A43" s="50" t="s">
        <v>139</v>
      </c>
      <c r="B43" s="91">
        <f>[38]Novembro!$E$5</f>
        <v>69.791666666666671</v>
      </c>
      <c r="C43" s="91">
        <f>[38]Novembro!$E$6</f>
        <v>96.041666666666671</v>
      </c>
      <c r="D43" s="91">
        <f>[38]Novembro!$E$7</f>
        <v>86.75</v>
      </c>
      <c r="E43" s="91">
        <f>[38]Novembro!$E$8</f>
        <v>87.958333333333329</v>
      </c>
      <c r="F43" s="91">
        <f>[38]Novembro!$E$9</f>
        <v>85.333333333333329</v>
      </c>
      <c r="G43" s="91">
        <f>[38]Novembro!$E$10</f>
        <v>90.958333333333329</v>
      </c>
      <c r="H43" s="91">
        <f>[38]Novembro!$E$11</f>
        <v>94.166666666666671</v>
      </c>
      <c r="I43" s="91">
        <f>[38]Novembro!$E$12</f>
        <v>85.125</v>
      </c>
      <c r="J43" s="91">
        <f>[38]Novembro!$E$13</f>
        <v>78.25</v>
      </c>
      <c r="K43" s="91">
        <f>[38]Novembro!$E$14</f>
        <v>73.375</v>
      </c>
      <c r="L43" s="91">
        <f>[38]Novembro!$E$15</f>
        <v>61.875</v>
      </c>
      <c r="M43" s="91">
        <f>[38]Novembro!$E$16</f>
        <v>73.041666666666671</v>
      </c>
      <c r="N43" s="91">
        <f>[38]Novembro!$E$17</f>
        <v>74.25</v>
      </c>
      <c r="O43" s="91">
        <f>[38]Novembro!$E$18</f>
        <v>75.833333333333329</v>
      </c>
      <c r="P43" s="91">
        <f>[38]Novembro!$E$19</f>
        <v>73.625</v>
      </c>
      <c r="Q43" s="91">
        <f>[38]Novembro!$E$20</f>
        <v>71.791666666666671</v>
      </c>
      <c r="R43" s="91">
        <f>[38]Novembro!$E$21</f>
        <v>75.958333333333329</v>
      </c>
      <c r="S43" s="91">
        <f>[38]Novembro!$E$22</f>
        <v>67.333333333333329</v>
      </c>
      <c r="T43" s="91">
        <f>[38]Novembro!$E$23</f>
        <v>65.375</v>
      </c>
      <c r="U43" s="91">
        <f>[38]Novembro!$E$24</f>
        <v>77.666666666666671</v>
      </c>
      <c r="V43" s="91">
        <f>[38]Novembro!$E$25</f>
        <v>88.583333333333329</v>
      </c>
      <c r="W43" s="91">
        <f>[38]Novembro!$E$26</f>
        <v>84.75</v>
      </c>
      <c r="X43" s="91">
        <f>[38]Novembro!$E$27</f>
        <v>76.416666666666671</v>
      </c>
      <c r="Y43" s="91">
        <f>[38]Novembro!$E$28</f>
        <v>66.333333333333329</v>
      </c>
      <c r="Z43" s="91">
        <f>[38]Novembro!$E$29</f>
        <v>59.333333333333336</v>
      </c>
      <c r="AA43" s="91">
        <f>[38]Novembro!$E$30</f>
        <v>58.583333333333336</v>
      </c>
      <c r="AB43" s="91">
        <f>[38]Novembro!$E$31</f>
        <v>61.041666666666664</v>
      </c>
      <c r="AC43" s="91">
        <f>[38]Novembro!$E$32</f>
        <v>73.916666666666671</v>
      </c>
      <c r="AD43" s="91">
        <f>[38]Novembro!$E$33</f>
        <v>88.375</v>
      </c>
      <c r="AE43" s="91">
        <f>[38]Novembro!$E$34</f>
        <v>82.666666666666671</v>
      </c>
      <c r="AF43" s="97">
        <f t="shared" si="2"/>
        <v>76.816666666666634</v>
      </c>
      <c r="AJ43" t="s">
        <v>33</v>
      </c>
    </row>
    <row r="44" spans="1:37" x14ac:dyDescent="0.2">
      <c r="A44" s="50" t="s">
        <v>17</v>
      </c>
      <c r="B44" s="91">
        <f>[39]Novembro!$E$5</f>
        <v>67.708333333333329</v>
      </c>
      <c r="C44" s="91">
        <f>[39]Novembro!$E$6</f>
        <v>91.083333333333329</v>
      </c>
      <c r="D44" s="91">
        <f>[39]Novembro!$E$7</f>
        <v>85.916666666666671</v>
      </c>
      <c r="E44" s="91">
        <f>[39]Novembro!$E$8</f>
        <v>76.041666666666671</v>
      </c>
      <c r="F44" s="91">
        <f>[39]Novembro!$E$9</f>
        <v>82.041666666666671</v>
      </c>
      <c r="G44" s="91">
        <f>[39]Novembro!$E$10</f>
        <v>84.416666666666671</v>
      </c>
      <c r="H44" s="91">
        <f>[39]Novembro!$E$11</f>
        <v>86.916666666666671</v>
      </c>
      <c r="I44" s="91">
        <f>[39]Novembro!$E$12</f>
        <v>82.583333333333329</v>
      </c>
      <c r="J44" s="91">
        <f>[39]Novembro!$E$13</f>
        <v>66.041666666666671</v>
      </c>
      <c r="K44" s="91">
        <f>[39]Novembro!$E$14</f>
        <v>59.625</v>
      </c>
      <c r="L44" s="91">
        <f>[39]Novembro!$E$15</f>
        <v>62.833333333333336</v>
      </c>
      <c r="M44" s="91">
        <f>[39]Novembro!$E$16</f>
        <v>84</v>
      </c>
      <c r="N44" s="91">
        <f>[39]Novembro!$E$17</f>
        <v>77.291666666666671</v>
      </c>
      <c r="O44" s="91">
        <f>[39]Novembro!$E$18</f>
        <v>63.416666666666664</v>
      </c>
      <c r="P44" s="91">
        <f>[39]Novembro!$E$19</f>
        <v>68.333333333333329</v>
      </c>
      <c r="Q44" s="91">
        <f>[39]Novembro!$E$20</f>
        <v>73.75</v>
      </c>
      <c r="R44" s="91">
        <f>[39]Novembro!$E$21</f>
        <v>80.25</v>
      </c>
      <c r="S44" s="91">
        <f>[39]Novembro!$E$22</f>
        <v>81.458333333333329</v>
      </c>
      <c r="T44" s="91">
        <f>[39]Novembro!$E$23</f>
        <v>86.75</v>
      </c>
      <c r="U44" s="91">
        <f>[39]Novembro!$E$24</f>
        <v>84.083333333333329</v>
      </c>
      <c r="V44" s="91">
        <f>[39]Novembro!$E$25</f>
        <v>86.333333333333329</v>
      </c>
      <c r="W44" s="91">
        <f>[39]Novembro!$E$26</f>
        <v>78.75</v>
      </c>
      <c r="X44" s="91">
        <f>[39]Novembro!$E$27</f>
        <v>77.375</v>
      </c>
      <c r="Y44" s="91">
        <f>[39]Novembro!$E$28</f>
        <v>63.166666666666664</v>
      </c>
      <c r="Z44" s="91">
        <f>[39]Novembro!$E$29</f>
        <v>54.458333333333336</v>
      </c>
      <c r="AA44" s="91">
        <f>[39]Novembro!$E$30</f>
        <v>61.791666666666664</v>
      </c>
      <c r="AB44" s="91">
        <f>[39]Novembro!$E$31</f>
        <v>67.125</v>
      </c>
      <c r="AC44" s="91">
        <f>[39]Novembro!$E$32</f>
        <v>67.625</v>
      </c>
      <c r="AD44" s="91">
        <f>[39]Novembro!$E$33</f>
        <v>68.333333333333329</v>
      </c>
      <c r="AE44" s="91">
        <f>[39]Novembro!$E$34</f>
        <v>72.791666666666671</v>
      </c>
      <c r="AF44" s="97">
        <f t="shared" si="2"/>
        <v>74.743055555555557</v>
      </c>
      <c r="AH44" s="11" t="s">
        <v>33</v>
      </c>
      <c r="AJ44" t="s">
        <v>33</v>
      </c>
    </row>
    <row r="45" spans="1:37" hidden="1" x14ac:dyDescent="0.2">
      <c r="A45" s="50" t="s">
        <v>144</v>
      </c>
      <c r="B45" s="91" t="str">
        <f>[40]Novembro!$E$5</f>
        <v>*</v>
      </c>
      <c r="C45" s="91" t="str">
        <f>[40]Novembro!$E$6</f>
        <v>*</v>
      </c>
      <c r="D45" s="91" t="str">
        <f>[40]Novembro!$E$7</f>
        <v>*</v>
      </c>
      <c r="E45" s="91" t="str">
        <f>[40]Novembro!$E$8</f>
        <v>*</v>
      </c>
      <c r="F45" s="91" t="str">
        <f>[40]Novembro!$E$9</f>
        <v>*</v>
      </c>
      <c r="G45" s="91" t="str">
        <f>[40]Novembro!$E$10</f>
        <v>*</v>
      </c>
      <c r="H45" s="91" t="str">
        <f>[40]Novembro!$E$11</f>
        <v>*</v>
      </c>
      <c r="I45" s="91" t="str">
        <f>[40]Novembro!$E$12</f>
        <v>*</v>
      </c>
      <c r="J45" s="91" t="str">
        <f>[40]Novembro!$E$13</f>
        <v>*</v>
      </c>
      <c r="K45" s="91" t="str">
        <f>[40]Novembro!$E$14</f>
        <v>*</v>
      </c>
      <c r="L45" s="91" t="str">
        <f>[40]Novembro!$E$15</f>
        <v>*</v>
      </c>
      <c r="M45" s="91" t="str">
        <f>[40]Novembro!$E$16</f>
        <v>*</v>
      </c>
      <c r="N45" s="91" t="str">
        <f>[40]Novembro!$E$17</f>
        <v>*</v>
      </c>
      <c r="O45" s="91" t="str">
        <f>[40]Novembro!$E$18</f>
        <v>*</v>
      </c>
      <c r="P45" s="91" t="str">
        <f>[40]Novembro!$E$19</f>
        <v>*</v>
      </c>
      <c r="Q45" s="91" t="str">
        <f>[40]Novembro!$E$20</f>
        <v>*</v>
      </c>
      <c r="R45" s="91" t="str">
        <f>[40]Novembro!$E$21</f>
        <v>*</v>
      </c>
      <c r="S45" s="91" t="str">
        <f>[40]Novembro!$E$22</f>
        <v>*</v>
      </c>
      <c r="T45" s="91" t="str">
        <f>[40]Novembro!$E$23</f>
        <v>*</v>
      </c>
      <c r="U45" s="91" t="str">
        <f>[40]Novembro!$E$24</f>
        <v>*</v>
      </c>
      <c r="V45" s="91" t="str">
        <f>[40]Novembro!$E$25</f>
        <v>*</v>
      </c>
      <c r="W45" s="91" t="str">
        <f>[40]Novembro!$E$26</f>
        <v>*</v>
      </c>
      <c r="X45" s="91" t="str">
        <f>[40]Novembro!$E$27</f>
        <v>*</v>
      </c>
      <c r="Y45" s="91" t="str">
        <f>[40]Novembro!$E$28</f>
        <v>*</v>
      </c>
      <c r="Z45" s="91" t="str">
        <f>[40]Novembro!$E$29</f>
        <v>*</v>
      </c>
      <c r="AA45" s="91" t="str">
        <f>[40]Novembro!$E$30</f>
        <v>*</v>
      </c>
      <c r="AB45" s="91" t="str">
        <f>[40]Novembro!$E$31</f>
        <v>*</v>
      </c>
      <c r="AC45" s="91" t="str">
        <f>[40]Novembro!$E$32</f>
        <v>*</v>
      </c>
      <c r="AD45" s="91" t="str">
        <f>[40]Novembro!$E$33</f>
        <v>*</v>
      </c>
      <c r="AE45" s="91" t="str">
        <f>[40]Novembro!$E$34</f>
        <v>*</v>
      </c>
      <c r="AF45" s="97" t="s">
        <v>203</v>
      </c>
      <c r="AI45" t="s">
        <v>33</v>
      </c>
      <c r="AJ45" t="s">
        <v>33</v>
      </c>
    </row>
    <row r="46" spans="1:37" x14ac:dyDescent="0.2">
      <c r="A46" s="50" t="s">
        <v>18</v>
      </c>
      <c r="B46" s="91">
        <f>[41]Novembro!$E$5</f>
        <v>62.75</v>
      </c>
      <c r="C46" s="91">
        <f>[41]Novembro!$E$6</f>
        <v>89.25</v>
      </c>
      <c r="D46" s="91">
        <f>[41]Novembro!$E$7</f>
        <v>90.166666666666671</v>
      </c>
      <c r="E46" s="91">
        <f>[41]Novembro!$E$8</f>
        <v>85.625</v>
      </c>
      <c r="F46" s="91">
        <f>[41]Novembro!$E$9</f>
        <v>80.541666666666671</v>
      </c>
      <c r="G46" s="91">
        <f>[41]Novembro!$E$10</f>
        <v>84.625</v>
      </c>
      <c r="H46" s="91">
        <f>[41]Novembro!$E$11</f>
        <v>87.625</v>
      </c>
      <c r="I46" s="91">
        <f>[41]Novembro!$E$12</f>
        <v>79.5</v>
      </c>
      <c r="J46" s="91">
        <f>[41]Novembro!$E$13</f>
        <v>69.333333333333329</v>
      </c>
      <c r="K46" s="91">
        <f>[41]Novembro!$E$14</f>
        <v>57.5</v>
      </c>
      <c r="L46" s="91">
        <f>[41]Novembro!$E$15</f>
        <v>59.083333333333336</v>
      </c>
      <c r="M46" s="91">
        <f>[41]Novembro!$E$16</f>
        <v>70.958333333333329</v>
      </c>
      <c r="N46" s="91">
        <f>[41]Novembro!$E$17</f>
        <v>51.416666666666664</v>
      </c>
      <c r="O46" s="91">
        <f>[41]Novembro!$E$18</f>
        <v>46.875</v>
      </c>
      <c r="P46" s="91">
        <f>[41]Novembro!$E$19</f>
        <v>53.083333333333336</v>
      </c>
      <c r="Q46" s="91">
        <f>[41]Novembro!$E$20</f>
        <v>60.75</v>
      </c>
      <c r="R46" s="91">
        <f>[41]Novembro!$E$21</f>
        <v>59.541666666666664</v>
      </c>
      <c r="S46" s="91">
        <f>[41]Novembro!$E$22</f>
        <v>59.208333333333336</v>
      </c>
      <c r="T46" s="91">
        <f>[41]Novembro!$E$23</f>
        <v>65.375</v>
      </c>
      <c r="U46" s="91">
        <f>[41]Novembro!$E$24</f>
        <v>72.375</v>
      </c>
      <c r="V46" s="91">
        <f>[41]Novembro!$E$25</f>
        <v>91.708333333333329</v>
      </c>
      <c r="W46" s="91">
        <f>[41]Novembro!$E$26</f>
        <v>86.333333333333329</v>
      </c>
      <c r="X46" s="91">
        <f>[41]Novembro!$E$27</f>
        <v>72.583333333333329</v>
      </c>
      <c r="Y46" s="91">
        <f>[41]Novembro!$E$28</f>
        <v>62.5</v>
      </c>
      <c r="Z46" s="91">
        <f>[41]Novembro!$E$29</f>
        <v>54.708333333333336</v>
      </c>
      <c r="AA46" s="91">
        <f>[41]Novembro!$E$30</f>
        <v>47.208333333333336</v>
      </c>
      <c r="AB46" s="91">
        <f>[41]Novembro!$E$31</f>
        <v>60.166666666666664</v>
      </c>
      <c r="AC46" s="91">
        <f>[41]Novembro!$E$32</f>
        <v>72.708333333333329</v>
      </c>
      <c r="AD46" s="91">
        <f>[41]Novembro!$E$33</f>
        <v>84.583333333333329</v>
      </c>
      <c r="AE46" s="91">
        <f>[41]Novembro!$E$34</f>
        <v>91.083333333333329</v>
      </c>
      <c r="AF46" s="97">
        <f>AVERAGE(B46:AE46)</f>
        <v>70.305555555555557</v>
      </c>
      <c r="AG46" s="11" t="s">
        <v>33</v>
      </c>
      <c r="AI46" t="s">
        <v>33</v>
      </c>
      <c r="AJ46" t="s">
        <v>33</v>
      </c>
      <c r="AK46" t="s">
        <v>33</v>
      </c>
    </row>
    <row r="47" spans="1:37" x14ac:dyDescent="0.2">
      <c r="A47" s="50" t="s">
        <v>21</v>
      </c>
      <c r="B47" s="91">
        <f>[42]Novembro!$E$5</f>
        <v>69.791666666666671</v>
      </c>
      <c r="C47" s="91">
        <f>[42]Novembro!$E$6</f>
        <v>84.333333333333329</v>
      </c>
      <c r="D47" s="91">
        <f>[42]Novembro!$E$7</f>
        <v>88.416666666666671</v>
      </c>
      <c r="E47" s="91">
        <f>[42]Novembro!$E$8</f>
        <v>74.791666666666671</v>
      </c>
      <c r="F47" s="91">
        <f>[42]Novembro!$E$9</f>
        <v>73.833333333333329</v>
      </c>
      <c r="G47" s="91">
        <f>[42]Novembro!$E$10</f>
        <v>81.541666666666671</v>
      </c>
      <c r="H47" s="91">
        <f>[42]Novembro!$E$11</f>
        <v>85.125</v>
      </c>
      <c r="I47" s="91">
        <f>[42]Novembro!$E$12</f>
        <v>74.125</v>
      </c>
      <c r="J47" s="91">
        <f>[42]Novembro!$E$13</f>
        <v>60.375</v>
      </c>
      <c r="K47" s="91">
        <f>[42]Novembro!$E$14</f>
        <v>52.916666666666664</v>
      </c>
      <c r="L47" s="91">
        <f>[42]Novembro!$E$15</f>
        <v>49.666666666666664</v>
      </c>
      <c r="M47" s="91">
        <f>[42]Novembro!$E$16</f>
        <v>56.208333333333336</v>
      </c>
      <c r="N47" s="91">
        <f>[42]Novembro!$E$17</f>
        <v>57.75</v>
      </c>
      <c r="O47" s="91">
        <f>[42]Novembro!$E$18</f>
        <v>43.583333333333336</v>
      </c>
      <c r="P47" s="91">
        <f>[42]Novembro!$E$19</f>
        <v>50.875</v>
      </c>
      <c r="Q47" s="91">
        <f>[42]Novembro!$E$20</f>
        <v>58.666666666666664</v>
      </c>
      <c r="R47" s="91">
        <f>[42]Novembro!$E$21</f>
        <v>58.75</v>
      </c>
      <c r="S47" s="91">
        <f>[42]Novembro!$E$22</f>
        <v>68.041666666666671</v>
      </c>
      <c r="T47" s="91">
        <f>[42]Novembro!$E$23</f>
        <v>69.833333333333329</v>
      </c>
      <c r="U47" s="91">
        <f>[42]Novembro!$E$24</f>
        <v>70.791666666666671</v>
      </c>
      <c r="V47" s="91">
        <f>[42]Novembro!$E$25</f>
        <v>80.166666666666671</v>
      </c>
      <c r="W47" s="91">
        <f>[42]Novembro!$E$26</f>
        <v>72.916666666666671</v>
      </c>
      <c r="X47" s="91">
        <f>[42]Novembro!$E$27</f>
        <v>65.875</v>
      </c>
      <c r="Y47" s="91">
        <f>[42]Novembro!$E$28</f>
        <v>57.416666666666664</v>
      </c>
      <c r="Z47" s="91">
        <f>[42]Novembro!$E$29</f>
        <v>46.958333333333336</v>
      </c>
      <c r="AA47" s="91">
        <f>[42]Novembro!$E$30</f>
        <v>51.166666666666664</v>
      </c>
      <c r="AB47" s="91">
        <f>[42]Novembro!$E$31</f>
        <v>61.166666666666664</v>
      </c>
      <c r="AC47" s="91">
        <f>[42]Novembro!$E$32</f>
        <v>62.666666666666664</v>
      </c>
      <c r="AD47" s="91">
        <f>[42]Novembro!$E$33</f>
        <v>60.75</v>
      </c>
      <c r="AE47" s="91">
        <f>[42]Novembro!$E$34</f>
        <v>77.958333333333329</v>
      </c>
      <c r="AF47" s="97">
        <f>AVERAGE(B47:AE47)</f>
        <v>65.548611111111128</v>
      </c>
      <c r="AJ47" t="s">
        <v>33</v>
      </c>
    </row>
    <row r="48" spans="1:37" x14ac:dyDescent="0.2">
      <c r="A48" s="50" t="s">
        <v>32</v>
      </c>
      <c r="B48" s="91">
        <f>[43]Novembro!$E$5</f>
        <v>65.708333333333329</v>
      </c>
      <c r="C48" s="91">
        <f>[43]Novembro!$E$6</f>
        <v>74.318181818181813</v>
      </c>
      <c r="D48" s="91">
        <f>[43]Novembro!$E$7</f>
        <v>76.909090909090907</v>
      </c>
      <c r="E48" s="91">
        <f>[43]Novembro!$E$8</f>
        <v>68</v>
      </c>
      <c r="F48" s="91">
        <f>[43]Novembro!$E$9</f>
        <v>74.173913043478265</v>
      </c>
      <c r="G48" s="91">
        <f>[43]Novembro!$E$10</f>
        <v>85.722222222222229</v>
      </c>
      <c r="H48" s="91">
        <f>[43]Novembro!$E$11</f>
        <v>85.75</v>
      </c>
      <c r="I48" s="91">
        <f>[43]Novembro!$E$12</f>
        <v>86.375</v>
      </c>
      <c r="J48" s="91">
        <f>[43]Novembro!$E$13</f>
        <v>55.769230769230766</v>
      </c>
      <c r="K48" s="91">
        <f>[43]Novembro!$E$14</f>
        <v>58.541666666666664</v>
      </c>
      <c r="L48" s="91">
        <f>[43]Novembro!$E$15</f>
        <v>64.625</v>
      </c>
      <c r="M48" s="91">
        <f>[43]Novembro!$E$16</f>
        <v>74.304347826086953</v>
      </c>
      <c r="N48" s="91">
        <f>[43]Novembro!$E$17</f>
        <v>70.6875</v>
      </c>
      <c r="O48" s="91">
        <f>[43]Novembro!$E$18</f>
        <v>68.375</v>
      </c>
      <c r="P48" s="91">
        <f>[43]Novembro!$E$19</f>
        <v>71.625</v>
      </c>
      <c r="Q48" s="91">
        <f>[43]Novembro!$E$20</f>
        <v>73.875</v>
      </c>
      <c r="R48" s="91">
        <f>[43]Novembro!$E$21</f>
        <v>73.86363636363636</v>
      </c>
      <c r="S48" s="91">
        <f>[43]Novembro!$E$22</f>
        <v>82.583333333333329</v>
      </c>
      <c r="T48" s="91">
        <f>[43]Novembro!$E$23</f>
        <v>78</v>
      </c>
      <c r="U48" s="91">
        <f>[43]Novembro!$E$24</f>
        <v>86.095238095238102</v>
      </c>
      <c r="V48" s="91">
        <f>[43]Novembro!$E$25</f>
        <v>69.875</v>
      </c>
      <c r="W48" s="91">
        <f>[43]Novembro!$E$26</f>
        <v>82.388888888888886</v>
      </c>
      <c r="X48" s="91">
        <f>[43]Novembro!$E$27</f>
        <v>72.833333333333329</v>
      </c>
      <c r="Y48" s="91">
        <f>[43]Novembro!$E$28</f>
        <v>70.318181818181813</v>
      </c>
      <c r="Z48" s="91">
        <f>[42]Novembro!$E$29</f>
        <v>46.958333333333336</v>
      </c>
      <c r="AA48" s="91">
        <f>[43]Novembro!$E$30</f>
        <v>71.208333333333329</v>
      </c>
      <c r="AB48" s="91">
        <f>[43]Novembro!$E$31</f>
        <v>71.083333333333329</v>
      </c>
      <c r="AC48" s="91">
        <f>[43]Novembro!$E$32</f>
        <v>64.75</v>
      </c>
      <c r="AD48" s="91">
        <f>[43]Novembro!$E$33</f>
        <v>65.708333333333329</v>
      </c>
      <c r="AE48" s="91">
        <f>[43]Novembro!$E$34</f>
        <v>80.266666666666666</v>
      </c>
      <c r="AF48" s="97">
        <f>AVERAGE(B48:AE48)</f>
        <v>72.356403280696739</v>
      </c>
      <c r="AG48" s="11" t="s">
        <v>33</v>
      </c>
      <c r="AI48" t="s">
        <v>33</v>
      </c>
      <c r="AJ48" t="s">
        <v>33</v>
      </c>
    </row>
    <row r="49" spans="1:36" x14ac:dyDescent="0.2">
      <c r="A49" s="50" t="s">
        <v>19</v>
      </c>
      <c r="B49" s="91">
        <f>[44]Novembro!$E$5</f>
        <v>53.833333333333336</v>
      </c>
      <c r="C49" s="91">
        <f>[44]Novembro!$E$6</f>
        <v>79.625</v>
      </c>
      <c r="D49" s="91">
        <f>[44]Novembro!$E$7</f>
        <v>87.75</v>
      </c>
      <c r="E49" s="91">
        <f>[44]Novembro!$E$8</f>
        <v>83.208333333333329</v>
      </c>
      <c r="F49" s="91">
        <f>[44]Novembro!$E$9</f>
        <v>73.5</v>
      </c>
      <c r="G49" s="91">
        <f>[44]Novembro!$E$10</f>
        <v>76.916666666666671</v>
      </c>
      <c r="H49" s="91">
        <f>[44]Novembro!$E$11</f>
        <v>84.75</v>
      </c>
      <c r="I49" s="91">
        <f>[44]Novembro!$E$12</f>
        <v>79.333333333333329</v>
      </c>
      <c r="J49" s="91">
        <f>[44]Novembro!$E$13</f>
        <v>65.833333333333329</v>
      </c>
      <c r="K49" s="91">
        <f>[44]Novembro!$E$14</f>
        <v>56.166666666666664</v>
      </c>
      <c r="L49" s="91">
        <f>[44]Novembro!$E$15</f>
        <v>48.541666666666664</v>
      </c>
      <c r="M49" s="91">
        <f>[44]Novembro!$E$16</f>
        <v>53.166666666666664</v>
      </c>
      <c r="N49" s="91">
        <f>[44]Novembro!$E$17</f>
        <v>64.791666666666671</v>
      </c>
      <c r="O49" s="91">
        <f>[44]Novembro!$E$18</f>
        <v>53.75</v>
      </c>
      <c r="P49" s="91">
        <f>[44]Novembro!$E$19</f>
        <v>56.125</v>
      </c>
      <c r="Q49" s="91">
        <f>[44]Novembro!$E$20</f>
        <v>64.125</v>
      </c>
      <c r="R49" s="91">
        <f>[44]Novembro!$E$21</f>
        <v>64.291666666666671</v>
      </c>
      <c r="S49" s="91">
        <f>[44]Novembro!$E$22</f>
        <v>55.791666666666664</v>
      </c>
      <c r="T49" s="91">
        <f>[44]Novembro!$E$23</f>
        <v>50.375</v>
      </c>
      <c r="U49" s="91">
        <f>[44]Novembro!$E$24</f>
        <v>62.5</v>
      </c>
      <c r="V49" s="91">
        <f>[44]Novembro!$E$25</f>
        <v>72.916666666666671</v>
      </c>
      <c r="W49" s="91">
        <f>[44]Novembro!$E$26</f>
        <v>77.583333333333329</v>
      </c>
      <c r="X49" s="91">
        <f>[44]Novembro!$E$27</f>
        <v>60.958333333333336</v>
      </c>
      <c r="Y49" s="91">
        <f>[44]Novembro!$E$28</f>
        <v>48.833333333333336</v>
      </c>
      <c r="Z49" s="91">
        <f>[44]Novembro!$E$29</f>
        <v>43.666666666666664</v>
      </c>
      <c r="AA49" s="91">
        <f>[44]Novembro!$E$30</f>
        <v>44.875</v>
      </c>
      <c r="AB49" s="91">
        <f>[44]Novembro!$E$31</f>
        <v>52.5</v>
      </c>
      <c r="AC49" s="91">
        <f>[44]Novembro!$E$32</f>
        <v>63.833333333333336</v>
      </c>
      <c r="AD49" s="91">
        <f>[44]Novembro!$E$33</f>
        <v>86.166666666666671</v>
      </c>
      <c r="AE49" s="91">
        <f>[44]Novembro!$E$34</f>
        <v>71.375</v>
      </c>
      <c r="AF49" s="97">
        <f>AVERAGE(B49:AE49)</f>
        <v>64.569444444444443</v>
      </c>
      <c r="AH49" t="s">
        <v>33</v>
      </c>
      <c r="AI49" t="s">
        <v>33</v>
      </c>
      <c r="AJ49" t="s">
        <v>33</v>
      </c>
    </row>
    <row r="50" spans="1:36" s="5" customFormat="1" ht="17.100000000000001" customHeight="1" x14ac:dyDescent="0.2">
      <c r="A50" s="51" t="s">
        <v>204</v>
      </c>
      <c r="B50" s="92">
        <f t="shared" ref="B50:AE50" si="3">AVERAGE(B5:B49)</f>
        <v>66.006417536545854</v>
      </c>
      <c r="C50" s="92">
        <f t="shared" si="3"/>
        <v>83.8416263540866</v>
      </c>
      <c r="D50" s="92">
        <f t="shared" si="3"/>
        <v>86.201700614691063</v>
      </c>
      <c r="E50" s="92">
        <f t="shared" si="3"/>
        <v>77.955184246647633</v>
      </c>
      <c r="F50" s="92">
        <f t="shared" si="3"/>
        <v>79.060479390410464</v>
      </c>
      <c r="G50" s="92">
        <f t="shared" si="3"/>
        <v>81.91982390179632</v>
      </c>
      <c r="H50" s="92">
        <f t="shared" si="3"/>
        <v>86.166579911781398</v>
      </c>
      <c r="I50" s="92">
        <f t="shared" si="3"/>
        <v>76.880078890709854</v>
      </c>
      <c r="J50" s="92">
        <f t="shared" si="3"/>
        <v>65.072310653603154</v>
      </c>
      <c r="K50" s="92">
        <f t="shared" si="3"/>
        <v>60.859862830700564</v>
      </c>
      <c r="L50" s="92">
        <f t="shared" si="3"/>
        <v>57.903662257446385</v>
      </c>
      <c r="M50" s="92">
        <f t="shared" si="3"/>
        <v>67.934230771584964</v>
      </c>
      <c r="N50" s="92">
        <f t="shared" si="3"/>
        <v>60.915522889496614</v>
      </c>
      <c r="O50" s="92">
        <f t="shared" si="3"/>
        <v>53.613991987745962</v>
      </c>
      <c r="P50" s="92">
        <f t="shared" si="3"/>
        <v>60.154509991599078</v>
      </c>
      <c r="Q50" s="92">
        <f t="shared" si="3"/>
        <v>64.719279792317963</v>
      </c>
      <c r="R50" s="92">
        <f t="shared" si="3"/>
        <v>65.914506081734046</v>
      </c>
      <c r="S50" s="92">
        <f t="shared" si="3"/>
        <v>66.636100031006777</v>
      </c>
      <c r="T50" s="92">
        <f t="shared" si="3"/>
        <v>68.667487910748505</v>
      </c>
      <c r="U50" s="92">
        <f t="shared" si="3"/>
        <v>72.897818225429575</v>
      </c>
      <c r="V50" s="92">
        <f t="shared" si="3"/>
        <v>80.432139202261155</v>
      </c>
      <c r="W50" s="92">
        <f t="shared" si="3"/>
        <v>78.993127490548105</v>
      </c>
      <c r="X50" s="92">
        <f t="shared" si="3"/>
        <v>71.235255390597388</v>
      </c>
      <c r="Y50" s="92">
        <f t="shared" si="3"/>
        <v>61.719251502297638</v>
      </c>
      <c r="Z50" s="92">
        <f t="shared" si="3"/>
        <v>53.677925865227046</v>
      </c>
      <c r="AA50" s="92">
        <f t="shared" si="3"/>
        <v>55.644142943962954</v>
      </c>
      <c r="AB50" s="92">
        <f t="shared" si="3"/>
        <v>63.424018749756868</v>
      </c>
      <c r="AC50" s="92">
        <f t="shared" si="3"/>
        <v>64.742366646359699</v>
      </c>
      <c r="AD50" s="92">
        <f t="shared" si="3"/>
        <v>72.571485723745411</v>
      </c>
      <c r="AE50" s="92">
        <f t="shared" si="3"/>
        <v>76.994370647677584</v>
      </c>
      <c r="AF50" s="97">
        <f>AVERAGE(B50:AE50)</f>
        <v>69.425175281083909</v>
      </c>
      <c r="AH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52"/>
      <c r="AF51" s="70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70"/>
      <c r="AI52" t="s">
        <v>33</v>
      </c>
      <c r="AJ52" t="s">
        <v>33</v>
      </c>
    </row>
    <row r="53" spans="1:36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70"/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70"/>
    </row>
    <row r="55" spans="1:36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8"/>
      <c r="AF55" s="70"/>
    </row>
    <row r="56" spans="1:36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49"/>
      <c r="AF56" s="70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71"/>
      <c r="AH57" t="s">
        <v>33</v>
      </c>
    </row>
    <row r="59" spans="1:36" x14ac:dyDescent="0.2">
      <c r="AH59" t="s">
        <v>33</v>
      </c>
    </row>
    <row r="60" spans="1:36" x14ac:dyDescent="0.2">
      <c r="K60" s="2" t="s">
        <v>33</v>
      </c>
      <c r="AE60" s="2" t="s">
        <v>33</v>
      </c>
    </row>
    <row r="62" spans="1:36" x14ac:dyDescent="0.2">
      <c r="M62" s="2" t="s">
        <v>33</v>
      </c>
      <c r="T62" s="2" t="s">
        <v>33</v>
      </c>
    </row>
    <row r="63" spans="1:36" x14ac:dyDescent="0.2">
      <c r="AB63" s="2" t="s">
        <v>33</v>
      </c>
      <c r="AC63" s="2" t="s">
        <v>33</v>
      </c>
      <c r="AF63" s="7" t="s">
        <v>33</v>
      </c>
    </row>
    <row r="64" spans="1:36" x14ac:dyDescent="0.2">
      <c r="P64" s="2" t="s">
        <v>33</v>
      </c>
      <c r="R64" s="2" t="s">
        <v>33</v>
      </c>
    </row>
    <row r="66" spans="11:33" x14ac:dyDescent="0.2">
      <c r="AG66" t="s">
        <v>33</v>
      </c>
    </row>
    <row r="69" spans="11:33" x14ac:dyDescent="0.2">
      <c r="T69" s="2" t="s">
        <v>33</v>
      </c>
    </row>
    <row r="72" spans="11:33" x14ac:dyDescent="0.2">
      <c r="K72" s="2" t="s">
        <v>33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E3:AE4"/>
    <mergeCell ref="AF3:AF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25" t="s">
        <v>215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7"/>
    </row>
    <row r="2" spans="1:35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5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25</v>
      </c>
      <c r="AG3" s="79" t="s">
        <v>24</v>
      </c>
    </row>
    <row r="4" spans="1:35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88">
        <f>[1]Novembro!$F$5</f>
        <v>92</v>
      </c>
      <c r="C5" s="88">
        <f>[1]Novembro!$F$6</f>
        <v>100</v>
      </c>
      <c r="D5" s="88">
        <f>[1]Novembro!$F$7</f>
        <v>100</v>
      </c>
      <c r="E5" s="88">
        <f>[1]Novembro!$F$8</f>
        <v>100</v>
      </c>
      <c r="F5" s="88">
        <f>[1]Novembro!$F$9</f>
        <v>100</v>
      </c>
      <c r="G5" s="88">
        <f>[1]Novembro!$F$10</f>
        <v>100</v>
      </c>
      <c r="H5" s="88">
        <f>[1]Novembro!$F$11</f>
        <v>100</v>
      </c>
      <c r="I5" s="88">
        <f>[1]Novembro!$F$12</f>
        <v>100</v>
      </c>
      <c r="J5" s="88">
        <f>[1]Novembro!$F$13</f>
        <v>100</v>
      </c>
      <c r="K5" s="88">
        <f>[1]Novembro!$F$14</f>
        <v>100</v>
      </c>
      <c r="L5" s="88">
        <f>[1]Novembro!$F$15</f>
        <v>93</v>
      </c>
      <c r="M5" s="88">
        <f>[1]Novembro!$F$16</f>
        <v>91</v>
      </c>
      <c r="N5" s="88">
        <f>[1]Novembro!$F$17</f>
        <v>96</v>
      </c>
      <c r="O5" s="88">
        <f>[1]Novembro!$F$18</f>
        <v>98</v>
      </c>
      <c r="P5" s="88">
        <f>[1]Novembro!$F$19</f>
        <v>97</v>
      </c>
      <c r="Q5" s="88">
        <f>[1]Novembro!$F$20</f>
        <v>94</v>
      </c>
      <c r="R5" s="88">
        <f>[1]Novembro!$F$21</f>
        <v>98</v>
      </c>
      <c r="S5" s="88">
        <f>[1]Novembro!$F$22</f>
        <v>94</v>
      </c>
      <c r="T5" s="88">
        <f>[1]Novembro!$F$23</f>
        <v>97</v>
      </c>
      <c r="U5" s="88">
        <f>[1]Novembro!$F$24</f>
        <v>94</v>
      </c>
      <c r="V5" s="88">
        <f>[1]Novembro!$F$25</f>
        <v>100</v>
      </c>
      <c r="W5" s="88">
        <f>[1]Novembro!$F$26</f>
        <v>100</v>
      </c>
      <c r="X5" s="88">
        <f>[1]Novembro!$F$27</f>
        <v>100</v>
      </c>
      <c r="Y5" s="88">
        <f>[1]Novembro!$F$28</f>
        <v>96</v>
      </c>
      <c r="Z5" s="88">
        <f>[1]Novembro!$F$29</f>
        <v>89</v>
      </c>
      <c r="AA5" s="88">
        <f>[1]Novembro!$F$30</f>
        <v>91</v>
      </c>
      <c r="AB5" s="88">
        <f>[1]Novembro!$F$31</f>
        <v>82</v>
      </c>
      <c r="AC5" s="88">
        <f>[1]Novembro!$F$32</f>
        <v>91</v>
      </c>
      <c r="AD5" s="88">
        <f>[1]Novembro!$F$33</f>
        <v>99</v>
      </c>
      <c r="AE5" s="88">
        <f>[1]Novembro!$F$34</f>
        <v>100</v>
      </c>
      <c r="AF5" s="81">
        <f t="shared" ref="AF5:AF44" si="1">MAX(B5:AE5)</f>
        <v>100</v>
      </c>
      <c r="AG5" s="90">
        <f t="shared" ref="AG5:AG44" si="2">AVERAGE(B5:AE5)</f>
        <v>96.4</v>
      </c>
    </row>
    <row r="6" spans="1:35" x14ac:dyDescent="0.2">
      <c r="A6" s="50" t="s">
        <v>0</v>
      </c>
      <c r="B6" s="91">
        <f>[2]Novembro!$F$5</f>
        <v>95</v>
      </c>
      <c r="C6" s="91">
        <f>[2]Novembro!$F$6</f>
        <v>100</v>
      </c>
      <c r="D6" s="91">
        <f>[2]Novembro!$F$7</f>
        <v>100</v>
      </c>
      <c r="E6" s="91">
        <f>[2]Novembro!$F$8</f>
        <v>100</v>
      </c>
      <c r="F6" s="91">
        <f>[2]Novembro!$F$9</f>
        <v>100</v>
      </c>
      <c r="G6" s="91">
        <f>[2]Novembro!$F$10</f>
        <v>100</v>
      </c>
      <c r="H6" s="91">
        <f>[2]Novembro!$F$11</f>
        <v>100</v>
      </c>
      <c r="I6" s="91">
        <f>[2]Novembro!$F$12</f>
        <v>91</v>
      </c>
      <c r="J6" s="91">
        <f>[2]Novembro!$F$13</f>
        <v>100</v>
      </c>
      <c r="K6" s="91">
        <f>[2]Novembro!$F$14</f>
        <v>86</v>
      </c>
      <c r="L6" s="91">
        <f>[2]Novembro!$F$15</f>
        <v>88</v>
      </c>
      <c r="M6" s="91">
        <f>[2]Novembro!$F$16</f>
        <v>88</v>
      </c>
      <c r="N6" s="91">
        <f>[2]Novembro!$F$17</f>
        <v>93</v>
      </c>
      <c r="O6" s="91">
        <f>[2]Novembro!$F$18</f>
        <v>82</v>
      </c>
      <c r="P6" s="91">
        <f>[2]Novembro!$F$19</f>
        <v>84</v>
      </c>
      <c r="Q6" s="91">
        <f>[2]Novembro!$F$20</f>
        <v>86</v>
      </c>
      <c r="R6" s="91">
        <f>[2]Novembro!$F$21</f>
        <v>87</v>
      </c>
      <c r="S6" s="91">
        <f>[2]Novembro!$F$22</f>
        <v>86</v>
      </c>
      <c r="T6" s="91">
        <f>[2]Novembro!$F$23</f>
        <v>89</v>
      </c>
      <c r="U6" s="91">
        <f>[2]Novembro!$F$24</f>
        <v>89</v>
      </c>
      <c r="V6" s="91">
        <f>[2]Novembro!$F$25</f>
        <v>100</v>
      </c>
      <c r="W6" s="91">
        <f>[2]Novembro!$F$26</f>
        <v>100</v>
      </c>
      <c r="X6" s="91">
        <f>[2]Novembro!$F$27</f>
        <v>100</v>
      </c>
      <c r="Y6" s="91">
        <f>[2]Novembro!$F$28</f>
        <v>89</v>
      </c>
      <c r="Z6" s="91">
        <f>[2]Novembro!$F$29</f>
        <v>84</v>
      </c>
      <c r="AA6" s="91">
        <f>[2]Novembro!$F$30</f>
        <v>85</v>
      </c>
      <c r="AB6" s="91">
        <f>[2]Novembro!$F$31</f>
        <v>79</v>
      </c>
      <c r="AC6" s="91">
        <f>[2]Novembro!$F$32</f>
        <v>85</v>
      </c>
      <c r="AD6" s="91">
        <f>[2]Novembro!$F$33</f>
        <v>100</v>
      </c>
      <c r="AE6" s="91">
        <f>[2]Novembro!$F$34</f>
        <v>94</v>
      </c>
      <c r="AF6" s="81">
        <f t="shared" si="1"/>
        <v>100</v>
      </c>
      <c r="AG6" s="90">
        <f t="shared" si="2"/>
        <v>92</v>
      </c>
    </row>
    <row r="7" spans="1:35" x14ac:dyDescent="0.2">
      <c r="A7" s="50" t="s">
        <v>86</v>
      </c>
      <c r="B7" s="91">
        <f>[3]Novembro!$F$5</f>
        <v>94</v>
      </c>
      <c r="C7" s="91">
        <f>[3]Novembro!$F$6</f>
        <v>98</v>
      </c>
      <c r="D7" s="91">
        <f>[3]Novembro!$F$7</f>
        <v>99</v>
      </c>
      <c r="E7" s="91">
        <f>[3]Novembro!$F$8</f>
        <v>98</v>
      </c>
      <c r="F7" s="91">
        <f>[3]Novembro!$F$9</f>
        <v>96</v>
      </c>
      <c r="G7" s="91">
        <f>[3]Novembro!$F$10</f>
        <v>96</v>
      </c>
      <c r="H7" s="91">
        <f>[3]Novembro!$F$11</f>
        <v>98</v>
      </c>
      <c r="I7" s="91">
        <f>[3]Novembro!$F$12</f>
        <v>94</v>
      </c>
      <c r="J7" s="91">
        <f>[3]Novembro!$F$13</f>
        <v>91</v>
      </c>
      <c r="K7" s="91">
        <f>[3]Novembro!$F$14</f>
        <v>86</v>
      </c>
      <c r="L7" s="91">
        <f>[3]Novembro!$F$15</f>
        <v>83</v>
      </c>
      <c r="M7" s="91">
        <f>[3]Novembro!$F$16</f>
        <v>83</v>
      </c>
      <c r="N7" s="91">
        <f>[3]Novembro!$F$17</f>
        <v>89</v>
      </c>
      <c r="O7" s="91">
        <f>[3]Novembro!$F$18</f>
        <v>68</v>
      </c>
      <c r="P7" s="91">
        <f>[3]Novembro!$F$19</f>
        <v>78</v>
      </c>
      <c r="Q7" s="91">
        <f>[3]Novembro!$F$20</f>
        <v>89</v>
      </c>
      <c r="R7" s="91">
        <f>[3]Novembro!$F$21</f>
        <v>91</v>
      </c>
      <c r="S7" s="91">
        <f>[3]Novembro!$F$22</f>
        <v>82</v>
      </c>
      <c r="T7" s="91">
        <f>[3]Novembro!$F$23</f>
        <v>87</v>
      </c>
      <c r="U7" s="91">
        <f>[3]Novembro!$F$24</f>
        <v>96</v>
      </c>
      <c r="V7" s="91">
        <f>[3]Novembro!$F$25</f>
        <v>98</v>
      </c>
      <c r="W7" s="91">
        <f>[3]Novembro!$F$26</f>
        <v>99</v>
      </c>
      <c r="X7" s="91">
        <f>[3]Novembro!$F$27</f>
        <v>88</v>
      </c>
      <c r="Y7" s="91">
        <f>[3]Novembro!$F$28</f>
        <v>80</v>
      </c>
      <c r="Z7" s="91">
        <f>[3]Novembro!$F$29</f>
        <v>73</v>
      </c>
      <c r="AA7" s="91">
        <f>[3]Novembro!$F$30</f>
        <v>73</v>
      </c>
      <c r="AB7" s="91">
        <f>[3]Novembro!$F$31</f>
        <v>91</v>
      </c>
      <c r="AC7" s="91">
        <f>[3]Novembro!$F$32</f>
        <v>89</v>
      </c>
      <c r="AD7" s="91">
        <f>[3]Novembro!$F$33</f>
        <v>97</v>
      </c>
      <c r="AE7" s="91">
        <f>[3]Novembro!$F$34</f>
        <v>99</v>
      </c>
      <c r="AF7" s="81">
        <f t="shared" si="1"/>
        <v>99</v>
      </c>
      <c r="AG7" s="90">
        <f t="shared" si="2"/>
        <v>89.433333333333337</v>
      </c>
    </row>
    <row r="8" spans="1:35" x14ac:dyDescent="0.2">
      <c r="A8" s="50" t="s">
        <v>1</v>
      </c>
      <c r="B8" s="91">
        <f>[4]Novembro!$F$5</f>
        <v>92</v>
      </c>
      <c r="C8" s="91">
        <f>[4]Novembro!$F$6</f>
        <v>92</v>
      </c>
      <c r="D8" s="91">
        <f>[4]Novembro!$F$7</f>
        <v>92</v>
      </c>
      <c r="E8" s="91">
        <f>[4]Novembro!$F$8</f>
        <v>93</v>
      </c>
      <c r="F8" s="91">
        <f>[4]Novembro!$F$9</f>
        <v>91</v>
      </c>
      <c r="G8" s="91">
        <f>[4]Novembro!$F$10</f>
        <v>91</v>
      </c>
      <c r="H8" s="91">
        <f>[4]Novembro!$F$11</f>
        <v>93</v>
      </c>
      <c r="I8" s="91">
        <f>[4]Novembro!$F$12</f>
        <v>93</v>
      </c>
      <c r="J8" s="91">
        <f>[4]Novembro!$F$13</f>
        <v>91</v>
      </c>
      <c r="K8" s="91">
        <f>[4]Novembro!$F$14</f>
        <v>91</v>
      </c>
      <c r="L8" s="91">
        <f>[4]Novembro!$F$15</f>
        <v>89</v>
      </c>
      <c r="M8" s="91">
        <f>[4]Novembro!$F$16</f>
        <v>88</v>
      </c>
      <c r="N8" s="91">
        <f>[4]Novembro!$F$17</f>
        <v>77</v>
      </c>
      <c r="O8" s="91">
        <f>[4]Novembro!$F$18</f>
        <v>91</v>
      </c>
      <c r="P8" s="91">
        <f>[4]Novembro!$F$19</f>
        <v>84</v>
      </c>
      <c r="Q8" s="91">
        <f>[4]Novembro!$F$20</f>
        <v>85</v>
      </c>
      <c r="R8" s="91">
        <f>[4]Novembro!$F$21</f>
        <v>87</v>
      </c>
      <c r="S8" s="91">
        <f>[4]Novembro!$F$22</f>
        <v>91</v>
      </c>
      <c r="T8" s="91">
        <f>[4]Novembro!$F$23</f>
        <v>91</v>
      </c>
      <c r="U8" s="91">
        <f>[4]Novembro!$F$24</f>
        <v>92</v>
      </c>
      <c r="V8" s="91">
        <f>[4]Novembro!$F$25</f>
        <v>93</v>
      </c>
      <c r="W8" s="91">
        <f>[4]Novembro!$F$26</f>
        <v>92</v>
      </c>
      <c r="X8" s="91">
        <f>[4]Novembro!$F$27</f>
        <v>91</v>
      </c>
      <c r="Y8" s="91">
        <f>[4]Novembro!$F$28</f>
        <v>93</v>
      </c>
      <c r="Z8" s="91">
        <f>[4]Novembro!$F$29</f>
        <v>77</v>
      </c>
      <c r="AA8" s="91">
        <f>[4]Novembro!$F$30</f>
        <v>81</v>
      </c>
      <c r="AB8" s="91">
        <f>[4]Novembro!$F$31</f>
        <v>85</v>
      </c>
      <c r="AC8" s="91">
        <f>[4]Novembro!$F$32</f>
        <v>85</v>
      </c>
      <c r="AD8" s="91">
        <f>[4]Novembro!$F$33</f>
        <v>71</v>
      </c>
      <c r="AE8" s="91">
        <f>[4]Novembro!$F$34</f>
        <v>86</v>
      </c>
      <c r="AF8" s="81">
        <f t="shared" si="1"/>
        <v>93</v>
      </c>
      <c r="AG8" s="90">
        <f t="shared" si="2"/>
        <v>88.266666666666666</v>
      </c>
    </row>
    <row r="9" spans="1:35" x14ac:dyDescent="0.2">
      <c r="A9" s="50" t="s">
        <v>149</v>
      </c>
      <c r="B9" s="91">
        <f>[5]Novembro!$F$5</f>
        <v>99</v>
      </c>
      <c r="C9" s="91">
        <f>[5]Novembro!$F$6</f>
        <v>99</v>
      </c>
      <c r="D9" s="91">
        <f>[5]Novembro!$F$7</f>
        <v>99</v>
      </c>
      <c r="E9" s="91">
        <f>[5]Novembro!$F$8</f>
        <v>99</v>
      </c>
      <c r="F9" s="91">
        <f>[5]Novembro!$F$9</f>
        <v>99</v>
      </c>
      <c r="G9" s="91">
        <f>[5]Novembro!$F$10</f>
        <v>98</v>
      </c>
      <c r="H9" s="91">
        <f>[5]Novembro!$F$11</f>
        <v>98</v>
      </c>
      <c r="I9" s="91">
        <f>[5]Novembro!$F$12</f>
        <v>99</v>
      </c>
      <c r="J9" s="91">
        <f>[5]Novembro!$F$13</f>
        <v>99</v>
      </c>
      <c r="K9" s="91">
        <f>[5]Novembro!$F$14</f>
        <v>76</v>
      </c>
      <c r="L9" s="91">
        <f>[5]Novembro!$F$15</f>
        <v>83</v>
      </c>
      <c r="M9" s="91">
        <f>[5]Novembro!$F$16</f>
        <v>98</v>
      </c>
      <c r="N9" s="91">
        <f>[5]Novembro!$F$17</f>
        <v>83</v>
      </c>
      <c r="O9" s="91">
        <f>[5]Novembro!$F$18</f>
        <v>66</v>
      </c>
      <c r="P9" s="91">
        <f>[5]Novembro!$F$19</f>
        <v>69</v>
      </c>
      <c r="Q9" s="91">
        <f>[5]Novembro!$F$20</f>
        <v>91</v>
      </c>
      <c r="R9" s="91">
        <f>[5]Novembro!$F$21</f>
        <v>93</v>
      </c>
      <c r="S9" s="91">
        <f>[5]Novembro!$F$22</f>
        <v>87</v>
      </c>
      <c r="T9" s="91">
        <f>[5]Novembro!$F$23</f>
        <v>94</v>
      </c>
      <c r="U9" s="91">
        <f>[5]Novembro!$F$24</f>
        <v>97</v>
      </c>
      <c r="V9" s="91">
        <f>[5]Novembro!$F$25</f>
        <v>98</v>
      </c>
      <c r="W9" s="91">
        <f>[5]Novembro!$F$26</f>
        <v>99</v>
      </c>
      <c r="X9" s="91">
        <f>[5]Novembro!$F$27</f>
        <v>95</v>
      </c>
      <c r="Y9" s="91">
        <f>[5]Novembro!$F$28</f>
        <v>95</v>
      </c>
      <c r="Z9" s="91">
        <f>[5]Novembro!$F$29</f>
        <v>74</v>
      </c>
      <c r="AA9" s="91">
        <f>[5]Novembro!$F$30</f>
        <v>68</v>
      </c>
      <c r="AB9" s="91">
        <f>[5]Novembro!$F$31</f>
        <v>71</v>
      </c>
      <c r="AC9" s="91">
        <f>[5]Novembro!$F$32</f>
        <v>97</v>
      </c>
      <c r="AD9" s="91">
        <f>[5]Novembro!$F$33</f>
        <v>99</v>
      </c>
      <c r="AE9" s="91">
        <f>[5]Novembro!$F$34</f>
        <v>99</v>
      </c>
      <c r="AF9" s="81">
        <f t="shared" si="1"/>
        <v>99</v>
      </c>
      <c r="AG9" s="90">
        <f t="shared" si="2"/>
        <v>90.7</v>
      </c>
    </row>
    <row r="10" spans="1:35" x14ac:dyDescent="0.2">
      <c r="A10" s="50" t="s">
        <v>93</v>
      </c>
      <c r="B10" s="91">
        <f>[6]Novembro!$F$5</f>
        <v>98</v>
      </c>
      <c r="C10" s="91">
        <f>[6]Novembro!$F$6</f>
        <v>100</v>
      </c>
      <c r="D10" s="91">
        <f>[6]Novembro!$F$7</f>
        <v>100</v>
      </c>
      <c r="E10" s="91">
        <f>[6]Novembro!$F$8</f>
        <v>100</v>
      </c>
      <c r="F10" s="91">
        <f>[6]Novembro!$F$9</f>
        <v>100</v>
      </c>
      <c r="G10" s="91">
        <f>[6]Novembro!$F$10</f>
        <v>100</v>
      </c>
      <c r="H10" s="91">
        <f>[6]Novembro!$F$11</f>
        <v>100</v>
      </c>
      <c r="I10" s="91">
        <f>[6]Novembro!$F$12</f>
        <v>100</v>
      </c>
      <c r="J10" s="91">
        <f>[6]Novembro!$F$13</f>
        <v>98</v>
      </c>
      <c r="K10" s="91">
        <f>[6]Novembro!$F$14</f>
        <v>95</v>
      </c>
      <c r="L10" s="91">
        <f>[6]Novembro!$F$15</f>
        <v>91</v>
      </c>
      <c r="M10" s="91">
        <f>[6]Novembro!$F$16</f>
        <v>100</v>
      </c>
      <c r="N10" s="91">
        <f>[6]Novembro!$F$17</f>
        <v>97</v>
      </c>
      <c r="O10" s="91">
        <f>[6]Novembro!$F$18</f>
        <v>94</v>
      </c>
      <c r="P10" s="91">
        <f>[6]Novembro!$F$19</f>
        <v>100</v>
      </c>
      <c r="Q10" s="91">
        <f>[6]Novembro!$F$20</f>
        <v>100</v>
      </c>
      <c r="R10" s="91">
        <f>[6]Novembro!$F$21</f>
        <v>94</v>
      </c>
      <c r="S10" s="91">
        <f>[6]Novembro!$F$22</f>
        <v>99</v>
      </c>
      <c r="T10" s="91">
        <f>[6]Novembro!$F$23</f>
        <v>100</v>
      </c>
      <c r="U10" s="91">
        <f>[6]Novembro!$F$24</f>
        <v>100</v>
      </c>
      <c r="V10" s="91">
        <f>[6]Novembro!$F$25</f>
        <v>100</v>
      </c>
      <c r="W10" s="91">
        <f>[6]Novembro!$F$26</f>
        <v>100</v>
      </c>
      <c r="X10" s="91">
        <f>[6]Novembro!$F$27</f>
        <v>100</v>
      </c>
      <c r="Y10" s="91">
        <f>[6]Novembro!$F$28</f>
        <v>100</v>
      </c>
      <c r="Z10" s="91">
        <f>[6]Novembro!$F$29</f>
        <v>91</v>
      </c>
      <c r="AA10" s="91">
        <f>[6]Novembro!$F$30</f>
        <v>84</v>
      </c>
      <c r="AB10" s="91">
        <f>[6]Novembro!$F$31</f>
        <v>99</v>
      </c>
      <c r="AC10" s="91">
        <f>[6]Novembro!$F$32</f>
        <v>99</v>
      </c>
      <c r="AD10" s="91">
        <f>[6]Novembro!$F$33</f>
        <v>96</v>
      </c>
      <c r="AE10" s="91">
        <f>[6]Novembro!$F$34</f>
        <v>100</v>
      </c>
      <c r="AF10" s="81">
        <f t="shared" si="1"/>
        <v>100</v>
      </c>
      <c r="AG10" s="90">
        <f t="shared" si="2"/>
        <v>97.833333333333329</v>
      </c>
    </row>
    <row r="11" spans="1:35" x14ac:dyDescent="0.2">
      <c r="A11" s="50" t="s">
        <v>50</v>
      </c>
      <c r="B11" s="91">
        <f>[7]Novembro!$F$5</f>
        <v>100</v>
      </c>
      <c r="C11" s="91">
        <f>[7]Novembro!$F$6</f>
        <v>100</v>
      </c>
      <c r="D11" s="91">
        <f>[7]Novembro!$F$7</f>
        <v>100</v>
      </c>
      <c r="E11" s="91">
        <f>[7]Novembro!$F$8</f>
        <v>100</v>
      </c>
      <c r="F11" s="91">
        <f>[7]Novembro!$F$9</f>
        <v>100</v>
      </c>
      <c r="G11" s="91">
        <f>[7]Novembro!$F$10</f>
        <v>100</v>
      </c>
      <c r="H11" s="91">
        <f>[7]Novembro!$F$11</f>
        <v>100</v>
      </c>
      <c r="I11" s="91">
        <f>[7]Novembro!$F$12</f>
        <v>100</v>
      </c>
      <c r="J11" s="91">
        <f>[7]Novembro!$F$13</f>
        <v>100</v>
      </c>
      <c r="K11" s="91">
        <f>[7]Novembro!$F$14</f>
        <v>100</v>
      </c>
      <c r="L11" s="91">
        <f>[7]Novembro!$F$15</f>
        <v>79</v>
      </c>
      <c r="M11" s="91">
        <f>[7]Novembro!$F$16</f>
        <v>100</v>
      </c>
      <c r="N11" s="91">
        <f>[7]Novembro!$F$17</f>
        <v>100</v>
      </c>
      <c r="O11" s="91">
        <f>[7]Novembro!$F$18</f>
        <v>99</v>
      </c>
      <c r="P11" s="91">
        <f>[7]Novembro!$F$19</f>
        <v>78</v>
      </c>
      <c r="Q11" s="91">
        <f>[7]Novembro!$F$20</f>
        <v>100</v>
      </c>
      <c r="R11" s="91">
        <f>[7]Novembro!$F$21</f>
        <v>100</v>
      </c>
      <c r="S11" s="91">
        <f>[7]Novembro!$F$22</f>
        <v>85</v>
      </c>
      <c r="T11" s="91">
        <f>[7]Novembro!$F$23</f>
        <v>77</v>
      </c>
      <c r="U11" s="91">
        <f>[7]Novembro!$F$24</f>
        <v>81</v>
      </c>
      <c r="V11" s="91">
        <f>[7]Novembro!$F$25</f>
        <v>100</v>
      </c>
      <c r="W11" s="91">
        <f>[7]Novembro!$F$26</f>
        <v>99</v>
      </c>
      <c r="X11" s="91">
        <f>[7]Novembro!$F$27</f>
        <v>92</v>
      </c>
      <c r="Y11" s="91">
        <f>[7]Novembro!$F$28</f>
        <v>73</v>
      </c>
      <c r="Z11" s="91">
        <f>[7]Novembro!$F$29</f>
        <v>75</v>
      </c>
      <c r="AA11" s="91">
        <f>[7]Novembro!$F$30</f>
        <v>68</v>
      </c>
      <c r="AB11" s="91">
        <f>[7]Novembro!$F$31</f>
        <v>66</v>
      </c>
      <c r="AC11" s="91">
        <f>[7]Novembro!$F$32</f>
        <v>78</v>
      </c>
      <c r="AD11" s="91">
        <f>[7]Novembro!$F$33</f>
        <v>100</v>
      </c>
      <c r="AE11" s="91">
        <f>[7]Novembro!$F$34</f>
        <v>100</v>
      </c>
      <c r="AF11" s="81">
        <f t="shared" si="1"/>
        <v>100</v>
      </c>
      <c r="AG11" s="90">
        <f t="shared" si="2"/>
        <v>91.666666666666671</v>
      </c>
    </row>
    <row r="12" spans="1:35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>
        <f t="shared" si="1"/>
        <v>0</v>
      </c>
      <c r="AG12" s="90" t="e">
        <f t="shared" si="2"/>
        <v>#DIV/0!</v>
      </c>
    </row>
    <row r="13" spans="1:35" x14ac:dyDescent="0.2">
      <c r="A13" s="50" t="s">
        <v>96</v>
      </c>
      <c r="B13" s="91">
        <f>[8]Novembro!$F$5</f>
        <v>100</v>
      </c>
      <c r="C13" s="91">
        <f>[8]Novembro!$F$6</f>
        <v>100</v>
      </c>
      <c r="D13" s="91">
        <f>[8]Novembro!$F$7</f>
        <v>100</v>
      </c>
      <c r="E13" s="91">
        <f>[8]Novembro!$F$8</f>
        <v>100</v>
      </c>
      <c r="F13" s="91">
        <f>[8]Novembro!$F$9</f>
        <v>100</v>
      </c>
      <c r="G13" s="91">
        <f>[8]Novembro!$F$10</f>
        <v>100</v>
      </c>
      <c r="H13" s="91">
        <f>[8]Novembro!$F$11</f>
        <v>100</v>
      </c>
      <c r="I13" s="91">
        <f>[8]Novembro!$F$12</f>
        <v>99</v>
      </c>
      <c r="J13" s="91">
        <f>[8]Novembro!$F$13</f>
        <v>99</v>
      </c>
      <c r="K13" s="91">
        <f>[8]Novembro!$F$14</f>
        <v>93</v>
      </c>
      <c r="L13" s="91">
        <f>[8]Novembro!$F$15</f>
        <v>94</v>
      </c>
      <c r="M13" s="91">
        <f>[8]Novembro!$F$16</f>
        <v>86</v>
      </c>
      <c r="N13" s="91">
        <f>[8]Novembro!$F$17</f>
        <v>93</v>
      </c>
      <c r="O13" s="91">
        <f>[8]Novembro!$F$18</f>
        <v>84</v>
      </c>
      <c r="P13" s="91">
        <f>[8]Novembro!$F$19</f>
        <v>83</v>
      </c>
      <c r="Q13" s="91">
        <f>[8]Novembro!$F$20</f>
        <v>86</v>
      </c>
      <c r="R13" s="91">
        <f>[8]Novembro!$F$21</f>
        <v>89</v>
      </c>
      <c r="S13" s="91">
        <f>[8]Novembro!$F$22</f>
        <v>99</v>
      </c>
      <c r="T13" s="91">
        <f>[8]Novembro!$F$23</f>
        <v>93</v>
      </c>
      <c r="U13" s="91">
        <f>[8]Novembro!$F$24</f>
        <v>99</v>
      </c>
      <c r="V13" s="91">
        <f>[8]Novembro!$F$25</f>
        <v>98</v>
      </c>
      <c r="W13" s="91">
        <f>[8]Novembro!$F$26</f>
        <v>100</v>
      </c>
      <c r="X13" s="91">
        <f>[8]Novembro!$F$27</f>
        <v>100</v>
      </c>
      <c r="Y13" s="91">
        <f>[8]Novembro!$F$28</f>
        <v>100</v>
      </c>
      <c r="Z13" s="91">
        <f>[8]Novembro!$F$29</f>
        <v>92</v>
      </c>
      <c r="AA13" s="91">
        <f>[8]Novembro!$F$30</f>
        <v>89</v>
      </c>
      <c r="AB13" s="91">
        <f>[8]Novembro!$F$31</f>
        <v>91</v>
      </c>
      <c r="AC13" s="91">
        <f>[8]Novembro!$F$32</f>
        <v>85</v>
      </c>
      <c r="AD13" s="91">
        <f>[8]Novembro!$F$33</f>
        <v>85</v>
      </c>
      <c r="AE13" s="91">
        <f>[8]Novembro!$F$34</f>
        <v>94</v>
      </c>
      <c r="AF13" s="81">
        <f t="shared" si="1"/>
        <v>100</v>
      </c>
      <c r="AG13" s="90">
        <f t="shared" si="2"/>
        <v>94.36666666666666</v>
      </c>
    </row>
    <row r="14" spans="1:35" hidden="1" x14ac:dyDescent="0.2">
      <c r="A14" s="50" t="s">
        <v>100</v>
      </c>
      <c r="B14" s="91" t="str">
        <f>[9]Novembro!$F$5</f>
        <v>*</v>
      </c>
      <c r="C14" s="91" t="str">
        <f>[9]Novembro!$F$6</f>
        <v>*</v>
      </c>
      <c r="D14" s="91" t="str">
        <f>[9]Novembro!$F$7</f>
        <v>*</v>
      </c>
      <c r="E14" s="91" t="str">
        <f>[9]Novembro!$F$8</f>
        <v>*</v>
      </c>
      <c r="F14" s="91" t="str">
        <f>[9]Novembro!$F$9</f>
        <v>*</v>
      </c>
      <c r="G14" s="91" t="str">
        <f>[9]Novembro!$F$10</f>
        <v>*</v>
      </c>
      <c r="H14" s="91" t="str">
        <f>[9]Novembro!$F$11</f>
        <v>*</v>
      </c>
      <c r="I14" s="91" t="str">
        <f>[9]Novembro!$F$12</f>
        <v>*</v>
      </c>
      <c r="J14" s="91" t="str">
        <f>[9]Novembro!$F$13</f>
        <v>*</v>
      </c>
      <c r="K14" s="91" t="str">
        <f>[9]Novembro!$F$14</f>
        <v>*</v>
      </c>
      <c r="L14" s="91" t="str">
        <f>[9]Novembro!$F$15</f>
        <v>*</v>
      </c>
      <c r="M14" s="91" t="str">
        <f>[9]Novembro!$F$16</f>
        <v>*</v>
      </c>
      <c r="N14" s="91" t="str">
        <f>[9]Novembro!$F$17</f>
        <v>*</v>
      </c>
      <c r="O14" s="91" t="str">
        <f>[9]Novembro!$F$18</f>
        <v>*</v>
      </c>
      <c r="P14" s="91" t="str">
        <f>[9]Novembro!$F$19</f>
        <v>*</v>
      </c>
      <c r="Q14" s="91" t="str">
        <f>[9]Novembro!$F$20</f>
        <v>*</v>
      </c>
      <c r="R14" s="91" t="str">
        <f>[9]Novembro!$F$21</f>
        <v>*</v>
      </c>
      <c r="S14" s="91" t="str">
        <f>[9]Novembro!$F$22</f>
        <v>*</v>
      </c>
      <c r="T14" s="91" t="str">
        <f>[9]Novembro!$F$23</f>
        <v>*</v>
      </c>
      <c r="U14" s="91" t="str">
        <f>[9]Novembro!$F$24</f>
        <v>*</v>
      </c>
      <c r="V14" s="91" t="str">
        <f>[9]Novembro!$F$25</f>
        <v>*</v>
      </c>
      <c r="W14" s="91" t="str">
        <f>[9]Novembro!$F$26</f>
        <v>*</v>
      </c>
      <c r="X14" s="91" t="str">
        <f>[9]Novembro!$F$27</f>
        <v>*</v>
      </c>
      <c r="Y14" s="91" t="str">
        <f>[9]Novembro!$F$28</f>
        <v>*</v>
      </c>
      <c r="Z14" s="91" t="str">
        <f>[9]Novembro!$F$29</f>
        <v>*</v>
      </c>
      <c r="AA14" s="91" t="str">
        <f>[9]Novembro!$F$30</f>
        <v>*</v>
      </c>
      <c r="AB14" s="91" t="str">
        <f>[9]Novembro!$F$31</f>
        <v>*</v>
      </c>
      <c r="AC14" s="91" t="str">
        <f>[9]Novembro!$F$32</f>
        <v>*</v>
      </c>
      <c r="AD14" s="91" t="str">
        <f>[9]Novembro!$F$33</f>
        <v>*</v>
      </c>
      <c r="AE14" s="91" t="str">
        <f>[9]Novembro!$F$34</f>
        <v>*</v>
      </c>
      <c r="AF14" s="81">
        <f t="shared" si="1"/>
        <v>0</v>
      </c>
      <c r="AG14" s="90" t="e">
        <f t="shared" si="2"/>
        <v>#DIV/0!</v>
      </c>
    </row>
    <row r="15" spans="1:35" x14ac:dyDescent="0.2">
      <c r="A15" s="50" t="s">
        <v>103</v>
      </c>
      <c r="B15" s="91">
        <f>[10]Novembro!$F$5</f>
        <v>70</v>
      </c>
      <c r="C15" s="91">
        <f>[10]Novembro!$F$6</f>
        <v>97</v>
      </c>
      <c r="D15" s="91">
        <f>[10]Novembro!$F$7</f>
        <v>100</v>
      </c>
      <c r="E15" s="91">
        <f>[10]Novembro!$F$8</f>
        <v>100</v>
      </c>
      <c r="F15" s="91">
        <f>[10]Novembro!$F$9</f>
        <v>100</v>
      </c>
      <c r="G15" s="91">
        <f>[10]Novembro!$F$10</f>
        <v>100</v>
      </c>
      <c r="H15" s="91">
        <f>[10]Novembro!$F$11</f>
        <v>100</v>
      </c>
      <c r="I15" s="91">
        <f>[10]Novembro!$F$12</f>
        <v>100</v>
      </c>
      <c r="J15" s="91">
        <f>[10]Novembro!$F$13</f>
        <v>100</v>
      </c>
      <c r="K15" s="91">
        <f>[10]Novembro!$F$14</f>
        <v>92</v>
      </c>
      <c r="L15" s="91">
        <f>[10]Novembro!$F$15</f>
        <v>76</v>
      </c>
      <c r="M15" s="91">
        <f>[10]Novembro!$F$16</f>
        <v>94</v>
      </c>
      <c r="N15" s="91">
        <f>[10]Novembro!$F$17</f>
        <v>93</v>
      </c>
      <c r="O15" s="91">
        <f>[10]Novembro!$F$18</f>
        <v>83</v>
      </c>
      <c r="P15" s="91">
        <f>[10]Novembro!$F$19</f>
        <v>78</v>
      </c>
      <c r="Q15" s="91">
        <f>[10]Novembro!$F$20</f>
        <v>82</v>
      </c>
      <c r="R15" s="91">
        <f>[10]Novembro!$F$21</f>
        <v>85</v>
      </c>
      <c r="S15" s="91">
        <f>[10]Novembro!$F$22</f>
        <v>85</v>
      </c>
      <c r="T15" s="91">
        <f>[10]Novembro!$F$23</f>
        <v>99</v>
      </c>
      <c r="U15" s="91">
        <f>[10]Novembro!$F$24</f>
        <v>90</v>
      </c>
      <c r="V15" s="91">
        <f>[10]Novembro!$F$25</f>
        <v>98</v>
      </c>
      <c r="W15" s="91">
        <f>[10]Novembro!$F$26</f>
        <v>100</v>
      </c>
      <c r="X15" s="91">
        <f>[10]Novembro!$F$27</f>
        <v>90</v>
      </c>
      <c r="Y15" s="91">
        <f>[10]Novembro!$F$28</f>
        <v>80</v>
      </c>
      <c r="Z15" s="91">
        <f>[10]Novembro!$F$29</f>
        <v>68</v>
      </c>
      <c r="AA15" s="91">
        <f>[10]Novembro!$F$30</f>
        <v>61</v>
      </c>
      <c r="AB15" s="91">
        <f>[10]Novembro!$F$31</f>
        <v>72</v>
      </c>
      <c r="AC15" s="91">
        <f>[10]Novembro!$F$32</f>
        <v>79</v>
      </c>
      <c r="AD15" s="91">
        <f>[10]Novembro!$F$33</f>
        <v>98</v>
      </c>
      <c r="AE15" s="91">
        <f>[10]Novembro!$F$34</f>
        <v>97</v>
      </c>
      <c r="AF15" s="81">
        <f t="shared" si="1"/>
        <v>100</v>
      </c>
      <c r="AG15" s="90">
        <f t="shared" si="2"/>
        <v>88.9</v>
      </c>
      <c r="AI15" t="s">
        <v>33</v>
      </c>
    </row>
    <row r="16" spans="1:35" x14ac:dyDescent="0.2">
      <c r="A16" s="50" t="s">
        <v>150</v>
      </c>
      <c r="B16" s="91">
        <f>[11]Novembro!$F$5</f>
        <v>100</v>
      </c>
      <c r="C16" s="91">
        <f>[11]Novembro!$F$6</f>
        <v>100</v>
      </c>
      <c r="D16" s="91">
        <f>[11]Novembro!$F$7</f>
        <v>100</v>
      </c>
      <c r="E16" s="91">
        <f>[11]Novembro!$F$8</f>
        <v>100</v>
      </c>
      <c r="F16" s="91">
        <f>[11]Novembro!$F$9</f>
        <v>100</v>
      </c>
      <c r="G16" s="91">
        <f>[11]Novembro!$F$10</f>
        <v>100</v>
      </c>
      <c r="H16" s="91">
        <f>[11]Novembro!$F$11</f>
        <v>100</v>
      </c>
      <c r="I16" s="91">
        <f>[11]Novembro!$F$12</f>
        <v>97</v>
      </c>
      <c r="J16" s="91">
        <f>[11]Novembro!$F$13</f>
        <v>100</v>
      </c>
      <c r="K16" s="91">
        <f>[11]Novembro!$F$14</f>
        <v>100</v>
      </c>
      <c r="L16" s="91">
        <f>[11]Novembro!$F$15</f>
        <v>82</v>
      </c>
      <c r="M16" s="91">
        <f>[11]Novembro!$F$16</f>
        <v>100</v>
      </c>
      <c r="N16" s="91">
        <f>[11]Novembro!$F$17</f>
        <v>100</v>
      </c>
      <c r="O16" s="91">
        <f>[11]Novembro!$F$18</f>
        <v>100</v>
      </c>
      <c r="P16" s="91">
        <f>[11]Novembro!$F$19</f>
        <v>100</v>
      </c>
      <c r="Q16" s="91">
        <f>[11]Novembro!$F$20</f>
        <v>100</v>
      </c>
      <c r="R16" s="91">
        <f>[11]Novembro!$F$21</f>
        <v>100</v>
      </c>
      <c r="S16" s="91">
        <f>[11]Novembro!$F$22</f>
        <v>100</v>
      </c>
      <c r="T16" s="91">
        <f>[11]Novembro!$F$23</f>
        <v>100</v>
      </c>
      <c r="U16" s="91">
        <f>[11]Novembro!$F$24</f>
        <v>100</v>
      </c>
      <c r="V16" s="91">
        <f>[11]Novembro!$F$25</f>
        <v>100</v>
      </c>
      <c r="W16" s="91">
        <f>[11]Novembro!$F$26</f>
        <v>100</v>
      </c>
      <c r="X16" s="91">
        <f>[11]Novembro!$F$27</f>
        <v>100</v>
      </c>
      <c r="Y16" s="91">
        <f>[11]Novembro!$F$28</f>
        <v>100</v>
      </c>
      <c r="Z16" s="91">
        <f>[11]Novembro!$F$29</f>
        <v>64</v>
      </c>
      <c r="AA16" s="91">
        <f>[11]Novembro!$F$30</f>
        <v>100</v>
      </c>
      <c r="AB16" s="91">
        <f>[11]Novembro!$F$31</f>
        <v>100</v>
      </c>
      <c r="AC16" s="91">
        <f>[11]Novembro!$F$32</f>
        <v>100</v>
      </c>
      <c r="AD16" s="91">
        <f>[11]Novembro!$F$33</f>
        <v>100</v>
      </c>
      <c r="AE16" s="91">
        <f>[11]Novembro!$F$34</f>
        <v>100</v>
      </c>
      <c r="AF16" s="81">
        <f t="shared" si="1"/>
        <v>100</v>
      </c>
      <c r="AG16" s="90">
        <f t="shared" si="2"/>
        <v>98.1</v>
      </c>
    </row>
    <row r="17" spans="1:36" x14ac:dyDescent="0.2">
      <c r="A17" s="50" t="s">
        <v>2</v>
      </c>
      <c r="B17" s="91">
        <f>[12]Novembro!$F$5</f>
        <v>86</v>
      </c>
      <c r="C17" s="91">
        <f>[12]Novembro!$F$6</f>
        <v>94</v>
      </c>
      <c r="D17" s="91">
        <f>[12]Novembro!$F$7</f>
        <v>93</v>
      </c>
      <c r="E17" s="91">
        <f>[12]Novembro!$F$8</f>
        <v>89</v>
      </c>
      <c r="F17" s="91">
        <f>[12]Novembro!$F$9</f>
        <v>86</v>
      </c>
      <c r="G17" s="91">
        <f>[12]Novembro!$F$10</f>
        <v>90</v>
      </c>
      <c r="H17" s="91">
        <f>[12]Novembro!$F$11</f>
        <v>93</v>
      </c>
      <c r="I17" s="91">
        <f>[12]Novembro!$F$12</f>
        <v>93</v>
      </c>
      <c r="J17" s="91">
        <f>[12]Novembro!$F$13</f>
        <v>88</v>
      </c>
      <c r="K17" s="91">
        <f>[12]Novembro!$F$14</f>
        <v>74</v>
      </c>
      <c r="L17" s="91">
        <f>[12]Novembro!$F$15</f>
        <v>63</v>
      </c>
      <c r="M17" s="91">
        <f>[12]Novembro!$F$16</f>
        <v>89</v>
      </c>
      <c r="N17" s="91">
        <f>[12]Novembro!$F$17</f>
        <v>81</v>
      </c>
      <c r="O17" s="91">
        <f>[12]Novembro!$F$18</f>
        <v>70</v>
      </c>
      <c r="P17" s="91">
        <f>[12]Novembro!$F$19</f>
        <v>71</v>
      </c>
      <c r="Q17" s="91">
        <f>[12]Novembro!$F$20</f>
        <v>83</v>
      </c>
      <c r="R17" s="91">
        <f>[12]Novembro!$F$21</f>
        <v>80</v>
      </c>
      <c r="S17" s="91">
        <f>[12]Novembro!$F$22</f>
        <v>84</v>
      </c>
      <c r="T17" s="91">
        <f>[12]Novembro!$F$23</f>
        <v>92</v>
      </c>
      <c r="U17" s="91">
        <f>[12]Novembro!$F$24</f>
        <v>89</v>
      </c>
      <c r="V17" s="91">
        <f>[12]Novembro!$F$25</f>
        <v>93</v>
      </c>
      <c r="W17" s="91">
        <f>[12]Novembro!$F$26</f>
        <v>85</v>
      </c>
      <c r="X17" s="91">
        <f>[12]Novembro!$F$27</f>
        <v>92</v>
      </c>
      <c r="Y17" s="91">
        <f>[12]Novembro!$F$28</f>
        <v>82</v>
      </c>
      <c r="Z17" s="91">
        <f>[12]Novembro!$F$29</f>
        <v>58</v>
      </c>
      <c r="AA17" s="91">
        <f>[12]Novembro!$F$30</f>
        <v>66</v>
      </c>
      <c r="AB17" s="91">
        <f>[12]Novembro!$F$31</f>
        <v>76</v>
      </c>
      <c r="AC17" s="91">
        <f>[12]Novembro!$F$32</f>
        <v>86</v>
      </c>
      <c r="AD17" s="91">
        <f>[12]Novembro!$F$33</f>
        <v>79</v>
      </c>
      <c r="AE17" s="91">
        <f>[12]Novembro!$F$34</f>
        <v>92</v>
      </c>
      <c r="AF17" s="81">
        <f t="shared" si="1"/>
        <v>94</v>
      </c>
      <c r="AG17" s="90">
        <f t="shared" si="2"/>
        <v>83.233333333333334</v>
      </c>
      <c r="AI17" s="11" t="s">
        <v>33</v>
      </c>
    </row>
    <row r="18" spans="1:36" x14ac:dyDescent="0.2">
      <c r="A18" s="50" t="s">
        <v>3</v>
      </c>
      <c r="B18" s="91">
        <f>[13]Novembro!$F5</f>
        <v>100</v>
      </c>
      <c r="C18" s="91">
        <f>[13]Novembro!$F6</f>
        <v>93</v>
      </c>
      <c r="D18" s="91">
        <f>[13]Novembro!$F7</f>
        <v>93</v>
      </c>
      <c r="E18" s="91">
        <f>[13]Novembro!$F8</f>
        <v>100</v>
      </c>
      <c r="F18" s="91">
        <f>[13]Novembro!$F9</f>
        <v>100</v>
      </c>
      <c r="G18" s="91">
        <f>[13]Novembro!$F10</f>
        <v>100</v>
      </c>
      <c r="H18" s="91">
        <f>[13]Novembro!$F11</f>
        <v>100</v>
      </c>
      <c r="I18" s="91">
        <f>[13]Novembro!$F12</f>
        <v>100</v>
      </c>
      <c r="J18" s="91">
        <f>[13]Novembro!$F13</f>
        <v>100</v>
      </c>
      <c r="K18" s="91">
        <f>[13]Novembro!$F14</f>
        <v>100</v>
      </c>
      <c r="L18" s="91">
        <f>[13]Novembro!$F15</f>
        <v>84</v>
      </c>
      <c r="M18" s="91">
        <f>[13]Novembro!$F16</f>
        <v>96</v>
      </c>
      <c r="N18" s="91">
        <f>[13]Novembro!$F17</f>
        <v>98</v>
      </c>
      <c r="O18" s="91">
        <f>[13]Novembro!$F18</f>
        <v>100</v>
      </c>
      <c r="P18" s="91">
        <f>[13]Novembro!$F19</f>
        <v>100</v>
      </c>
      <c r="Q18" s="91">
        <f>[13]Novembro!$F20</f>
        <v>100</v>
      </c>
      <c r="R18" s="91">
        <f>[13]Novembro!$F21</f>
        <v>100</v>
      </c>
      <c r="S18" s="91">
        <f>[13]Novembro!$F22</f>
        <v>95</v>
      </c>
      <c r="T18" s="91">
        <f>[13]Novembro!$F23</f>
        <v>100</v>
      </c>
      <c r="U18" s="91">
        <f>[13]Novembro!$F24</f>
        <v>100</v>
      </c>
      <c r="V18" s="91">
        <f>[13]Novembro!$F25</f>
        <v>100</v>
      </c>
      <c r="W18" s="91">
        <f>[13]Novembro!$F26</f>
        <v>100</v>
      </c>
      <c r="X18" s="91">
        <f>[13]Novembro!$F27</f>
        <v>82</v>
      </c>
      <c r="Y18" s="91">
        <f>[13]Novembro!$F28</f>
        <v>100</v>
      </c>
      <c r="Z18" s="91">
        <f>[13]Novembro!$F29</f>
        <v>80</v>
      </c>
      <c r="AA18" s="91">
        <f>[13]Novembro!$F30</f>
        <v>80</v>
      </c>
      <c r="AB18" s="91">
        <f>[13]Novembro!$F31</f>
        <v>87</v>
      </c>
      <c r="AC18" s="91">
        <f>[13]Novembro!$F32</f>
        <v>100</v>
      </c>
      <c r="AD18" s="91">
        <f>[13]Novembro!$F33</f>
        <v>100</v>
      </c>
      <c r="AE18" s="91">
        <f>[13]Novembro!$F34</f>
        <v>97</v>
      </c>
      <c r="AF18" s="81">
        <f t="shared" si="1"/>
        <v>100</v>
      </c>
      <c r="AG18" s="90">
        <f t="shared" si="2"/>
        <v>96.166666666666671</v>
      </c>
      <c r="AH18" s="11" t="s">
        <v>33</v>
      </c>
      <c r="AI18" s="11" t="s">
        <v>33</v>
      </c>
    </row>
    <row r="19" spans="1:36" hidden="1" x14ac:dyDescent="0.2">
      <c r="A19" s="50" t="s">
        <v>4</v>
      </c>
      <c r="B19" s="91" t="str">
        <f>[14]Novembro!$F$5</f>
        <v>*</v>
      </c>
      <c r="C19" s="91" t="str">
        <f>[14]Novembro!$F$6</f>
        <v>*</v>
      </c>
      <c r="D19" s="91" t="str">
        <f>[14]Novembro!$F$7</f>
        <v>*</v>
      </c>
      <c r="E19" s="91" t="str">
        <f>[14]Novembro!$F$8</f>
        <v>*</v>
      </c>
      <c r="F19" s="91" t="str">
        <f>[14]Novembro!$F$9</f>
        <v>*</v>
      </c>
      <c r="G19" s="91" t="str">
        <f>[14]Novembro!$F$10</f>
        <v>*</v>
      </c>
      <c r="H19" s="91" t="str">
        <f>[14]Novembro!$F$11</f>
        <v>*</v>
      </c>
      <c r="I19" s="91" t="str">
        <f>[14]Novembro!$F$12</f>
        <v>*</v>
      </c>
      <c r="J19" s="91" t="str">
        <f>[14]Novembro!$F$13</f>
        <v>*</v>
      </c>
      <c r="K19" s="91" t="str">
        <f>[14]Novembro!$F$14</f>
        <v>*</v>
      </c>
      <c r="L19" s="91" t="str">
        <f>[14]Novembro!$F$15</f>
        <v>*</v>
      </c>
      <c r="M19" s="91" t="str">
        <f>[14]Novembro!$F$16</f>
        <v>*</v>
      </c>
      <c r="N19" s="91" t="str">
        <f>[14]Novembro!$F$17</f>
        <v>*</v>
      </c>
      <c r="O19" s="91" t="str">
        <f>[14]Novembro!$F$18</f>
        <v>*</v>
      </c>
      <c r="P19" s="91" t="str">
        <f>[14]Novembro!$F$19</f>
        <v>*</v>
      </c>
      <c r="Q19" s="91" t="str">
        <f>[14]Novembro!$F$20</f>
        <v>*</v>
      </c>
      <c r="R19" s="91" t="str">
        <f>[14]Novembro!$F$21</f>
        <v>*</v>
      </c>
      <c r="S19" s="91" t="str">
        <f>[14]Novembro!$F$22</f>
        <v>*</v>
      </c>
      <c r="T19" s="91" t="str">
        <f>[14]Novembro!$F$23</f>
        <v>*</v>
      </c>
      <c r="U19" s="91" t="str">
        <f>[14]Novembro!$F$24</f>
        <v>*</v>
      </c>
      <c r="V19" s="91" t="str">
        <f>[14]Novembro!$F$25</f>
        <v>*</v>
      </c>
      <c r="W19" s="91" t="str">
        <f>[14]Novembro!$F$26</f>
        <v>*</v>
      </c>
      <c r="X19" s="91" t="str">
        <f>[14]Novembro!$F$27</f>
        <v>*</v>
      </c>
      <c r="Y19" s="91" t="str">
        <f>[14]Novembro!$F$28</f>
        <v>*</v>
      </c>
      <c r="Z19" s="91" t="str">
        <f>[14]Novembro!$F$29</f>
        <v>*</v>
      </c>
      <c r="AA19" s="91" t="str">
        <f>[14]Novembro!$F$30</f>
        <v>*</v>
      </c>
      <c r="AB19" s="91" t="str">
        <f>[14]Novembro!$F$31</f>
        <v>*</v>
      </c>
      <c r="AC19" s="91" t="str">
        <f>[14]Novembro!$F$32</f>
        <v>*</v>
      </c>
      <c r="AD19" s="91" t="str">
        <f>[14]Novembro!$F$33</f>
        <v>*</v>
      </c>
      <c r="AE19" s="91" t="str">
        <f>[14]Novembro!$F$34</f>
        <v>*</v>
      </c>
      <c r="AF19" s="81">
        <f t="shared" si="1"/>
        <v>0</v>
      </c>
      <c r="AG19" s="90" t="e">
        <f t="shared" si="2"/>
        <v>#DIV/0!</v>
      </c>
      <c r="AI19" t="s">
        <v>33</v>
      </c>
    </row>
    <row r="20" spans="1:36" x14ac:dyDescent="0.2">
      <c r="A20" s="50" t="s">
        <v>5</v>
      </c>
      <c r="B20" s="91">
        <f>[15]Novembro!$F$5</f>
        <v>89</v>
      </c>
      <c r="C20" s="91">
        <f>[15]Novembro!$F$6</f>
        <v>90</v>
      </c>
      <c r="D20" s="91">
        <f>[15]Novembro!$F$7</f>
        <v>84</v>
      </c>
      <c r="E20" s="91">
        <f>[15]Novembro!$F$8</f>
        <v>90</v>
      </c>
      <c r="F20" s="91">
        <f>[15]Novembro!$F$9</f>
        <v>86</v>
      </c>
      <c r="G20" s="91">
        <f>[15]Novembro!$F$10</f>
        <v>87</v>
      </c>
      <c r="H20" s="91">
        <f>[15]Novembro!$F$11</f>
        <v>89</v>
      </c>
      <c r="I20" s="91">
        <f>[15]Novembro!$F$12</f>
        <v>89</v>
      </c>
      <c r="J20" s="91">
        <f>[15]Novembro!$F$13</f>
        <v>87</v>
      </c>
      <c r="K20" s="91">
        <f>[15]Novembro!$F$14</f>
        <v>86</v>
      </c>
      <c r="L20" s="91">
        <f>[15]Novembro!$F$15</f>
        <v>69</v>
      </c>
      <c r="M20" s="91">
        <f>[15]Novembro!$F$16</f>
        <v>76</v>
      </c>
      <c r="N20" s="91">
        <f>[15]Novembro!$F$17</f>
        <v>68</v>
      </c>
      <c r="O20" s="91">
        <f>[15]Novembro!$F$18</f>
        <v>84</v>
      </c>
      <c r="P20" s="91">
        <f>[15]Novembro!$F$19</f>
        <v>80</v>
      </c>
      <c r="Q20" s="91">
        <f>[15]Novembro!$F$20</f>
        <v>71</v>
      </c>
      <c r="R20" s="91">
        <f>[15]Novembro!$F$21</f>
        <v>78</v>
      </c>
      <c r="S20" s="91">
        <f>[15]Novembro!$F$22</f>
        <v>85</v>
      </c>
      <c r="T20" s="91">
        <f>[15]Novembro!$F$23</f>
        <v>89</v>
      </c>
      <c r="U20" s="91">
        <f>[15]Novembro!$F$24</f>
        <v>87</v>
      </c>
      <c r="V20" s="91">
        <f>[15]Novembro!$F$25</f>
        <v>88</v>
      </c>
      <c r="W20" s="91">
        <f>[15]Novembro!$F$26</f>
        <v>89</v>
      </c>
      <c r="X20" s="91">
        <f>[15]Novembro!$F$27</f>
        <v>90</v>
      </c>
      <c r="Y20" s="91">
        <f>[15]Novembro!$F$28</f>
        <v>89</v>
      </c>
      <c r="Z20" s="91">
        <f>[15]Novembro!$F$29</f>
        <v>84</v>
      </c>
      <c r="AA20" s="91">
        <f>[15]Novembro!$F$30</f>
        <v>83</v>
      </c>
      <c r="AB20" s="91">
        <f>[15]Novembro!$F$31</f>
        <v>83</v>
      </c>
      <c r="AC20" s="91">
        <f>[15]Novembro!$F$32</f>
        <v>74</v>
      </c>
      <c r="AD20" s="91">
        <f>[15]Novembro!$F$33</f>
        <v>74</v>
      </c>
      <c r="AE20" s="91">
        <f>[15]Novembro!$F$34</f>
        <v>84</v>
      </c>
      <c r="AF20" s="81">
        <f t="shared" si="1"/>
        <v>90</v>
      </c>
      <c r="AG20" s="90">
        <f t="shared" si="2"/>
        <v>83.4</v>
      </c>
      <c r="AH20" s="11" t="s">
        <v>33</v>
      </c>
      <c r="AI20" t="s">
        <v>33</v>
      </c>
    </row>
    <row r="21" spans="1:36" x14ac:dyDescent="0.2">
      <c r="A21" s="50" t="s">
        <v>31</v>
      </c>
      <c r="B21" s="91">
        <f>[16]Novembro!$F$5</f>
        <v>91</v>
      </c>
      <c r="C21" s="91">
        <f>[16]Novembro!$F$6</f>
        <v>100</v>
      </c>
      <c r="D21" s="91">
        <f>[16]Novembro!$F$7</f>
        <v>100</v>
      </c>
      <c r="E21" s="91">
        <f>[16]Novembro!$F$8</f>
        <v>100</v>
      </c>
      <c r="F21" s="91">
        <f>[16]Novembro!$F$9</f>
        <v>100</v>
      </c>
      <c r="G21" s="91">
        <f>[16]Novembro!$F$10</f>
        <v>100</v>
      </c>
      <c r="H21" s="91">
        <f>[16]Novembro!$F$11</f>
        <v>100</v>
      </c>
      <c r="I21" s="91">
        <f>[16]Novembro!$F$12</f>
        <v>100</v>
      </c>
      <c r="J21" s="91">
        <f>[16]Novembro!$F$13</f>
        <v>100</v>
      </c>
      <c r="K21" s="91">
        <f>[16]Novembro!$F$14</f>
        <v>91</v>
      </c>
      <c r="L21" s="91">
        <f>[16]Novembro!$F$15</f>
        <v>85</v>
      </c>
      <c r="M21" s="91">
        <f>[16]Novembro!$F$16</f>
        <v>100</v>
      </c>
      <c r="N21" s="91">
        <f>[16]Novembro!$F$17</f>
        <v>100</v>
      </c>
      <c r="O21" s="91">
        <f>[16]Novembro!$F$18</f>
        <v>94</v>
      </c>
      <c r="P21" s="91">
        <f>[16]Novembro!$F$19</f>
        <v>100</v>
      </c>
      <c r="Q21" s="91">
        <f>[16]Novembro!$F$20</f>
        <v>95</v>
      </c>
      <c r="R21" s="91">
        <f>[16]Novembro!$F$21</f>
        <v>94</v>
      </c>
      <c r="S21" s="91">
        <f>[16]Novembro!$F$22</f>
        <v>93</v>
      </c>
      <c r="T21" s="91">
        <f>[16]Novembro!$F$23</f>
        <v>100</v>
      </c>
      <c r="U21" s="91">
        <f>[16]Novembro!$F$24</f>
        <v>100</v>
      </c>
      <c r="V21" s="91">
        <f>[16]Novembro!$F$25</f>
        <v>100</v>
      </c>
      <c r="W21" s="91">
        <f>[16]Novembro!$F$26</f>
        <v>96</v>
      </c>
      <c r="X21" s="91">
        <f>[16]Novembro!$F$27</f>
        <v>100</v>
      </c>
      <c r="Y21" s="91">
        <f>[16]Novembro!$F$28</f>
        <v>100</v>
      </c>
      <c r="Z21" s="91">
        <f>[16]Novembro!$F$29</f>
        <v>87</v>
      </c>
      <c r="AA21" s="91">
        <f>[16]Novembro!$F$30</f>
        <v>94</v>
      </c>
      <c r="AB21" s="91">
        <f>[16]Novembro!$F$31</f>
        <v>93</v>
      </c>
      <c r="AC21" s="91">
        <f>[16]Novembro!$F$32</f>
        <v>88</v>
      </c>
      <c r="AD21" s="91">
        <f>[16]Novembro!$F$33</f>
        <v>100</v>
      </c>
      <c r="AE21" s="91">
        <f>[16]Novembro!$F$34</f>
        <v>100</v>
      </c>
      <c r="AF21" s="81">
        <f t="shared" si="1"/>
        <v>100</v>
      </c>
      <c r="AG21" s="90">
        <f t="shared" si="2"/>
        <v>96.7</v>
      </c>
    </row>
    <row r="22" spans="1:36" x14ac:dyDescent="0.2">
      <c r="A22" s="50" t="s">
        <v>6</v>
      </c>
      <c r="B22" s="91">
        <f>[17]Novembro!$F$5</f>
        <v>87</v>
      </c>
      <c r="C22" s="91">
        <f>[17]Novembro!$F$6</f>
        <v>97</v>
      </c>
      <c r="D22" s="91">
        <f>[17]Novembro!$F$7</f>
        <v>97</v>
      </c>
      <c r="E22" s="91">
        <f>[17]Novembro!$F$8</f>
        <v>97</v>
      </c>
      <c r="F22" s="91">
        <f>[17]Novembro!$F$9</f>
        <v>97</v>
      </c>
      <c r="G22" s="91">
        <f>[17]Novembro!$F$10</f>
        <v>95</v>
      </c>
      <c r="H22" s="91">
        <f>[17]Novembro!$F$11</f>
        <v>97</v>
      </c>
      <c r="I22" s="91">
        <f>[17]Novembro!$F$12</f>
        <v>96</v>
      </c>
      <c r="J22" s="91">
        <f>[17]Novembro!$F$13</f>
        <v>97</v>
      </c>
      <c r="K22" s="91">
        <f>[17]Novembro!$F$14</f>
        <v>96</v>
      </c>
      <c r="L22" s="91">
        <f>[17]Novembro!$F$15</f>
        <v>85</v>
      </c>
      <c r="M22" s="91">
        <f>[17]Novembro!$F$16</f>
        <v>92</v>
      </c>
      <c r="N22" s="91">
        <f>[17]Novembro!$F$17</f>
        <v>89</v>
      </c>
      <c r="O22" s="91">
        <f>[17]Novembro!$F$18</f>
        <v>92</v>
      </c>
      <c r="P22" s="91">
        <f>[17]Novembro!$F$19</f>
        <v>89</v>
      </c>
      <c r="Q22" s="91">
        <f>[17]Novembro!$F$20</f>
        <v>95</v>
      </c>
      <c r="R22" s="91">
        <f>[17]Novembro!$F$21</f>
        <v>88</v>
      </c>
      <c r="S22" s="91">
        <f>[17]Novembro!$F$22</f>
        <v>96</v>
      </c>
      <c r="T22" s="91">
        <f>[17]Novembro!$F$23</f>
        <v>96</v>
      </c>
      <c r="U22" s="91">
        <f>[17]Novembro!$F$24</f>
        <v>93</v>
      </c>
      <c r="V22" s="91">
        <f>[17]Novembro!$F$25</f>
        <v>97</v>
      </c>
      <c r="W22" s="91">
        <f>[17]Novembro!$F$26</f>
        <v>96</v>
      </c>
      <c r="X22" s="91">
        <f>[17]Novembro!$F$27</f>
        <v>97</v>
      </c>
      <c r="Y22" s="91">
        <f>[17]Novembro!$F$28</f>
        <v>97</v>
      </c>
      <c r="Z22" s="91">
        <f>[17]Novembro!$F$29</f>
        <v>88</v>
      </c>
      <c r="AA22" s="91">
        <f>[17]Novembro!$F$30</f>
        <v>93</v>
      </c>
      <c r="AB22" s="91">
        <f>[17]Novembro!$F$31</f>
        <v>95</v>
      </c>
      <c r="AC22" s="91">
        <f>[17]Novembro!$F$32</f>
        <v>86</v>
      </c>
      <c r="AD22" s="91">
        <f>[17]Novembro!$F$33</f>
        <v>94</v>
      </c>
      <c r="AE22" s="91">
        <f>[17]Novembro!$F$34</f>
        <v>97</v>
      </c>
      <c r="AF22" s="81">
        <f t="shared" si="1"/>
        <v>97</v>
      </c>
      <c r="AG22" s="90">
        <f t="shared" si="2"/>
        <v>93.7</v>
      </c>
    </row>
    <row r="23" spans="1:36" x14ac:dyDescent="0.2">
      <c r="A23" s="50" t="s">
        <v>7</v>
      </c>
      <c r="B23" s="91">
        <f>[18]Novembro!$F$5</f>
        <v>73</v>
      </c>
      <c r="C23" s="91">
        <f>[18]Novembro!$F$6</f>
        <v>94</v>
      </c>
      <c r="D23" s="91">
        <f>[18]Novembro!$F$7</f>
        <v>100</v>
      </c>
      <c r="E23" s="91">
        <f>[18]Novembro!$F$8</f>
        <v>99</v>
      </c>
      <c r="F23" s="91">
        <f>[18]Novembro!$F$9</f>
        <v>95</v>
      </c>
      <c r="G23" s="91">
        <f>[18]Novembro!$F$10</f>
        <v>98</v>
      </c>
      <c r="H23" s="91">
        <f>[18]Novembro!$F$11</f>
        <v>99</v>
      </c>
      <c r="I23" s="91">
        <f>[18]Novembro!$F$12</f>
        <v>99</v>
      </c>
      <c r="J23" s="91">
        <f>[18]Novembro!$F$13</f>
        <v>94</v>
      </c>
      <c r="K23" s="91">
        <f>[18]Novembro!$F$14</f>
        <v>79</v>
      </c>
      <c r="L23" s="91">
        <f>[18]Novembro!$F$15</f>
        <v>75</v>
      </c>
      <c r="M23" s="91">
        <f>[18]Novembro!$F$16</f>
        <v>88</v>
      </c>
      <c r="N23" s="91">
        <f>[18]Novembro!$F$17</f>
        <v>88</v>
      </c>
      <c r="O23" s="91">
        <f>[18]Novembro!$F$18</f>
        <v>63</v>
      </c>
      <c r="P23" s="91">
        <f>[18]Novembro!$F$19</f>
        <v>76</v>
      </c>
      <c r="Q23" s="91">
        <f>[18]Novembro!$F$20</f>
        <v>80</v>
      </c>
      <c r="R23" s="91">
        <f>[18]Novembro!$F$21</f>
        <v>83</v>
      </c>
      <c r="S23" s="91">
        <f>[18]Novembro!$F$22</f>
        <v>82</v>
      </c>
      <c r="T23" s="91">
        <f>[18]Novembro!$F$23</f>
        <v>91</v>
      </c>
      <c r="U23" s="91">
        <f>[18]Novembro!$F$24</f>
        <v>85</v>
      </c>
      <c r="V23" s="91">
        <f>[18]Novembro!$F$25</f>
        <v>96</v>
      </c>
      <c r="W23" s="91">
        <f>[18]Novembro!$F$26</f>
        <v>98</v>
      </c>
      <c r="X23" s="91">
        <f>[18]Novembro!$F$27</f>
        <v>83</v>
      </c>
      <c r="Y23" s="91">
        <f>[18]Novembro!$F$28</f>
        <v>79</v>
      </c>
      <c r="Z23" s="91">
        <f>[18]Novembro!$F$29</f>
        <v>66</v>
      </c>
      <c r="AA23" s="91">
        <f>[18]Novembro!$F$30</f>
        <v>62</v>
      </c>
      <c r="AB23" s="91">
        <f>[18]Novembro!$F$31</f>
        <v>79</v>
      </c>
      <c r="AC23" s="91">
        <f>[18]Novembro!$F$32</f>
        <v>87</v>
      </c>
      <c r="AD23" s="91">
        <f>[18]Novembro!$F$33</f>
        <v>98</v>
      </c>
      <c r="AE23" s="91">
        <f>[18]Novembro!$F$34</f>
        <v>98</v>
      </c>
      <c r="AF23" s="81">
        <f t="shared" si="1"/>
        <v>100</v>
      </c>
      <c r="AG23" s="90">
        <f t="shared" si="2"/>
        <v>86.233333333333334</v>
      </c>
      <c r="AI23" t="s">
        <v>33</v>
      </c>
    </row>
    <row r="24" spans="1:36" x14ac:dyDescent="0.2">
      <c r="A24" s="50" t="s">
        <v>151</v>
      </c>
      <c r="B24" s="91">
        <f>[19]Novembro!$F$5</f>
        <v>91</v>
      </c>
      <c r="C24" s="91">
        <f>[19]Novembro!$F$6</f>
        <v>99</v>
      </c>
      <c r="D24" s="91">
        <f>[19]Novembro!$F$7</f>
        <v>100</v>
      </c>
      <c r="E24" s="91">
        <f>[19]Novembro!$F$8</f>
        <v>100</v>
      </c>
      <c r="F24" s="91">
        <f>[19]Novembro!$F$9</f>
        <v>97</v>
      </c>
      <c r="G24" s="91">
        <f>[19]Novembro!$F$10</f>
        <v>100</v>
      </c>
      <c r="H24" s="91">
        <f>[19]Novembro!$F$11</f>
        <v>100</v>
      </c>
      <c r="I24" s="91">
        <f>[19]Novembro!$F$12</f>
        <v>100</v>
      </c>
      <c r="J24" s="91">
        <f>[19]Novembro!$F$13</f>
        <v>96</v>
      </c>
      <c r="K24" s="91">
        <f>[19]Novembro!$F$14</f>
        <v>89</v>
      </c>
      <c r="L24" s="91">
        <f>[19]Novembro!$F$15</f>
        <v>86</v>
      </c>
      <c r="M24" s="91">
        <f>[19]Novembro!$F$16</f>
        <v>86</v>
      </c>
      <c r="N24" s="91">
        <f>[19]Novembro!$F$17</f>
        <v>85</v>
      </c>
      <c r="O24" s="91">
        <f>[19]Novembro!$F$18</f>
        <v>76</v>
      </c>
      <c r="P24" s="91">
        <f>[19]Novembro!$F$19</f>
        <v>79</v>
      </c>
      <c r="Q24" s="91">
        <f>[19]Novembro!$F$20</f>
        <v>80</v>
      </c>
      <c r="R24" s="91">
        <f>[19]Novembro!$F$21</f>
        <v>83</v>
      </c>
      <c r="S24" s="91">
        <f>[19]Novembro!$F$22</f>
        <v>85</v>
      </c>
      <c r="T24" s="91">
        <f>[19]Novembro!$F$23</f>
        <v>88</v>
      </c>
      <c r="U24" s="91">
        <f>[19]Novembro!$F$24</f>
        <v>94</v>
      </c>
      <c r="V24" s="91">
        <f>[19]Novembro!$F$25</f>
        <v>99</v>
      </c>
      <c r="W24" s="91">
        <f>[19]Novembro!$F$26</f>
        <v>100</v>
      </c>
      <c r="X24" s="91">
        <f>[19]Novembro!$F$27</f>
        <v>93</v>
      </c>
      <c r="Y24" s="91">
        <f>[19]Novembro!$F$28</f>
        <v>86</v>
      </c>
      <c r="Z24" s="91">
        <f>[19]Novembro!$F$29</f>
        <v>71</v>
      </c>
      <c r="AA24" s="91">
        <f>[19]Novembro!$F$30</f>
        <v>82</v>
      </c>
      <c r="AB24" s="91">
        <f>[19]Novembro!$F$31</f>
        <v>95</v>
      </c>
      <c r="AC24" s="91">
        <f>[19]Novembro!$F$32</f>
        <v>96</v>
      </c>
      <c r="AD24" s="91">
        <f>[19]Novembro!$F$33</f>
        <v>100</v>
      </c>
      <c r="AE24" s="91">
        <f>[19]Novembro!$F$34</f>
        <v>100</v>
      </c>
      <c r="AF24" s="81">
        <f t="shared" si="1"/>
        <v>100</v>
      </c>
      <c r="AG24" s="90">
        <f t="shared" si="2"/>
        <v>91.2</v>
      </c>
    </row>
    <row r="25" spans="1:36" x14ac:dyDescent="0.2">
      <c r="A25" s="50" t="s">
        <v>152</v>
      </c>
      <c r="B25" s="91">
        <f>[20]Novembro!$F5</f>
        <v>76</v>
      </c>
      <c r="C25" s="91">
        <f>[20]Novembro!$F6</f>
        <v>95</v>
      </c>
      <c r="D25" s="91">
        <f>[20]Novembro!$F7</f>
        <v>96</v>
      </c>
      <c r="E25" s="91">
        <f>[20]Novembro!$F8</f>
        <v>95</v>
      </c>
      <c r="F25" s="91">
        <f>[20]Novembro!$F9</f>
        <v>95</v>
      </c>
      <c r="G25" s="91">
        <f>[20]Novembro!$F10</f>
        <v>94</v>
      </c>
      <c r="H25" s="91">
        <f>[20]Novembro!$F11</f>
        <v>96</v>
      </c>
      <c r="I25" s="91">
        <f>[20]Novembro!$F12</f>
        <v>96</v>
      </c>
      <c r="J25" s="91">
        <f>[20]Novembro!$F13</f>
        <v>98</v>
      </c>
      <c r="K25" s="91">
        <f>[20]Novembro!$F14</f>
        <v>94</v>
      </c>
      <c r="L25" s="91">
        <f>[20]Novembro!$F15</f>
        <v>82</v>
      </c>
      <c r="M25" s="91">
        <f>[20]Novembro!$F16</f>
        <v>92</v>
      </c>
      <c r="N25" s="91">
        <f>[20]Novembro!$F17</f>
        <v>96</v>
      </c>
      <c r="O25" s="91">
        <f>[20]Novembro!$F18</f>
        <v>87</v>
      </c>
      <c r="P25" s="91">
        <f>[20]Novembro!$F19</f>
        <v>90</v>
      </c>
      <c r="Q25" s="91">
        <f>[20]Novembro!$F20</f>
        <v>79</v>
      </c>
      <c r="R25" s="91">
        <f>[20]Novembro!$F21</f>
        <v>85</v>
      </c>
      <c r="S25" s="91">
        <f>[20]Novembro!$F22</f>
        <v>78</v>
      </c>
      <c r="T25" s="91">
        <f>[20]Novembro!$F23</f>
        <v>96</v>
      </c>
      <c r="U25" s="91">
        <f>[20]Novembro!$F24</f>
        <v>93</v>
      </c>
      <c r="V25" s="91">
        <f>[20]Novembro!$F25</f>
        <v>96</v>
      </c>
      <c r="W25" s="91">
        <f>[20]Novembro!$F26</f>
        <v>95</v>
      </c>
      <c r="X25" s="91">
        <f>[20]Novembro!$F27</f>
        <v>96</v>
      </c>
      <c r="Y25" s="91">
        <f>[20]Novembro!$F28</f>
        <v>81</v>
      </c>
      <c r="Z25" s="91">
        <f>[20]Novembro!$F29</f>
        <v>70</v>
      </c>
      <c r="AA25" s="91">
        <f>[20]Novembro!$F30</f>
        <v>81</v>
      </c>
      <c r="AB25" s="91">
        <f>[20]Novembro!$F31</f>
        <v>78</v>
      </c>
      <c r="AC25" s="91">
        <f>[20]Novembro!$F32</f>
        <v>95</v>
      </c>
      <c r="AD25" s="91">
        <f>[20]Novembro!$F33</f>
        <v>95</v>
      </c>
      <c r="AE25" s="91">
        <f>[20]Novembro!$F34</f>
        <v>96</v>
      </c>
      <c r="AF25" s="81">
        <f t="shared" si="1"/>
        <v>98</v>
      </c>
      <c r="AG25" s="90">
        <f t="shared" si="2"/>
        <v>89.86666666666666</v>
      </c>
      <c r="AH25" s="11" t="s">
        <v>33</v>
      </c>
    </row>
    <row r="26" spans="1:36" x14ac:dyDescent="0.2">
      <c r="A26" s="50" t="s">
        <v>153</v>
      </c>
      <c r="B26" s="91">
        <f>[21]Novembro!$F$5</f>
        <v>77</v>
      </c>
      <c r="C26" s="91">
        <f>[21]Novembro!$F$6</f>
        <v>100</v>
      </c>
      <c r="D26" s="91">
        <f>[21]Novembro!$F$7</f>
        <v>100</v>
      </c>
      <c r="E26" s="91">
        <f>[21]Novembro!$F$8</f>
        <v>100</v>
      </c>
      <c r="F26" s="91">
        <f>[21]Novembro!$F$9</f>
        <v>100</v>
      </c>
      <c r="G26" s="91">
        <f>[21]Novembro!$F$10</f>
        <v>100</v>
      </c>
      <c r="H26" s="91">
        <f>[21]Novembro!$F$11</f>
        <v>100</v>
      </c>
      <c r="I26" s="91">
        <f>[21]Novembro!$F$12</f>
        <v>100</v>
      </c>
      <c r="J26" s="91">
        <f>[21]Novembro!$F$13</f>
        <v>100</v>
      </c>
      <c r="K26" s="91">
        <f>[21]Novembro!$F$14</f>
        <v>90</v>
      </c>
      <c r="L26" s="91">
        <f>[21]Novembro!$F$15</f>
        <v>86</v>
      </c>
      <c r="M26" s="91">
        <f>[21]Novembro!$F$16</f>
        <v>84</v>
      </c>
      <c r="N26" s="91">
        <f>[21]Novembro!$F$17</f>
        <v>86</v>
      </c>
      <c r="O26" s="91">
        <f>[21]Novembro!$F$18</f>
        <v>63</v>
      </c>
      <c r="P26" s="91">
        <f>[21]Novembro!$F$19</f>
        <v>77</v>
      </c>
      <c r="Q26" s="91">
        <f>[21]Novembro!$F$20</f>
        <v>88</v>
      </c>
      <c r="R26" s="91">
        <f>[21]Novembro!$F$21</f>
        <v>95</v>
      </c>
      <c r="S26" s="91">
        <f>[21]Novembro!$F$22</f>
        <v>96</v>
      </c>
      <c r="T26" s="91">
        <f>[21]Novembro!$F$23</f>
        <v>100</v>
      </c>
      <c r="U26" s="91">
        <f>[21]Novembro!$F$24</f>
        <v>99</v>
      </c>
      <c r="V26" s="91">
        <f>[21]Novembro!$F$25</f>
        <v>100</v>
      </c>
      <c r="W26" s="91">
        <f>[21]Novembro!$F$26</f>
        <v>100</v>
      </c>
      <c r="X26" s="91">
        <f>[21]Novembro!$F$27</f>
        <v>100</v>
      </c>
      <c r="Y26" s="91">
        <f>[21]Novembro!$F$28</f>
        <v>89</v>
      </c>
      <c r="Z26" s="91">
        <f>[21]Novembro!$F$29</f>
        <v>71</v>
      </c>
      <c r="AA26" s="91">
        <f>[21]Novembro!$F$30</f>
        <v>69</v>
      </c>
      <c r="AB26" s="91">
        <f>[21]Novembro!$F$31</f>
        <v>100</v>
      </c>
      <c r="AC26" s="91">
        <f>[21]Novembro!$F$32</f>
        <v>100</v>
      </c>
      <c r="AD26" s="91">
        <f>[21]Novembro!$F$33</f>
        <v>100</v>
      </c>
      <c r="AE26" s="91">
        <f>[21]Novembro!$F$34</f>
        <v>100</v>
      </c>
      <c r="AF26" s="81">
        <f t="shared" si="1"/>
        <v>100</v>
      </c>
      <c r="AG26" s="90">
        <f t="shared" si="2"/>
        <v>92.333333333333329</v>
      </c>
      <c r="AI26" t="s">
        <v>33</v>
      </c>
    </row>
    <row r="27" spans="1:36" x14ac:dyDescent="0.2">
      <c r="A27" s="50" t="s">
        <v>8</v>
      </c>
      <c r="B27" s="91">
        <f>[22]Novembro!$F$5</f>
        <v>70</v>
      </c>
      <c r="C27" s="91">
        <f>[22]Novembro!$F$6</f>
        <v>100</v>
      </c>
      <c r="D27" s="91">
        <f>[22]Novembro!$F$7</f>
        <v>100</v>
      </c>
      <c r="E27" s="91">
        <f>[22]Novembro!$F$8</f>
        <v>92</v>
      </c>
      <c r="F27" s="91">
        <f>[22]Novembro!$F$9</f>
        <v>95</v>
      </c>
      <c r="G27" s="91">
        <f>[22]Novembro!$F$10</f>
        <v>100</v>
      </c>
      <c r="H27" s="91">
        <f>[22]Novembro!$F$11</f>
        <v>100</v>
      </c>
      <c r="I27" s="91">
        <f>[22]Novembro!$F$12</f>
        <v>98</v>
      </c>
      <c r="J27" s="91">
        <f>[22]Novembro!$F$13</f>
        <v>100</v>
      </c>
      <c r="K27" s="91">
        <f>[22]Novembro!$F$14</f>
        <v>100</v>
      </c>
      <c r="L27" s="91">
        <f>[22]Novembro!$F$15</f>
        <v>86</v>
      </c>
      <c r="M27" s="91">
        <f>[22]Novembro!$F$16</f>
        <v>95</v>
      </c>
      <c r="N27" s="91">
        <f>[22]Novembro!$F$17</f>
        <v>85</v>
      </c>
      <c r="O27" s="91">
        <f>[22]Novembro!$F$18</f>
        <v>82</v>
      </c>
      <c r="P27" s="91">
        <f>[22]Novembro!$F$19</f>
        <v>85</v>
      </c>
      <c r="Q27" s="91">
        <f>[22]Novembro!$F$20</f>
        <v>86</v>
      </c>
      <c r="R27" s="91">
        <f>[22]Novembro!$F$21</f>
        <v>93</v>
      </c>
      <c r="S27" s="91">
        <f>[22]Novembro!$F$22</f>
        <v>85</v>
      </c>
      <c r="T27" s="91">
        <f>[22]Novembro!$F$23</f>
        <v>100</v>
      </c>
      <c r="U27" s="91">
        <f>[22]Novembro!$F$24</f>
        <v>100</v>
      </c>
      <c r="V27" s="91">
        <f>[22]Novembro!$F$25</f>
        <v>100</v>
      </c>
      <c r="W27" s="91">
        <f>[22]Novembro!$F$26</f>
        <v>94</v>
      </c>
      <c r="X27" s="91">
        <f>[22]Novembro!$F$27</f>
        <v>100</v>
      </c>
      <c r="Y27" s="91">
        <f>[22]Novembro!$F$28</f>
        <v>83</v>
      </c>
      <c r="Z27" s="91">
        <f>[22]Novembro!$F$29</f>
        <v>73</v>
      </c>
      <c r="AA27" s="91">
        <f>[22]Novembro!$F$30</f>
        <v>74</v>
      </c>
      <c r="AB27" s="91">
        <f>[22]Novembro!$F$31</f>
        <v>75</v>
      </c>
      <c r="AC27" s="91">
        <f>[22]Novembro!$F$32</f>
        <v>100</v>
      </c>
      <c r="AD27" s="91">
        <f>[22]Novembro!$F$33</f>
        <v>100</v>
      </c>
      <c r="AE27" s="91">
        <f>[22]Novembro!$F$34</f>
        <v>100</v>
      </c>
      <c r="AF27" s="81">
        <f t="shared" si="1"/>
        <v>100</v>
      </c>
      <c r="AG27" s="90">
        <f t="shared" si="2"/>
        <v>91.7</v>
      </c>
      <c r="AI27" t="s">
        <v>33</v>
      </c>
    </row>
    <row r="28" spans="1:36" x14ac:dyDescent="0.2">
      <c r="A28" s="50" t="s">
        <v>9</v>
      </c>
      <c r="B28" s="91">
        <f>[23]Novembro!$F5</f>
        <v>80</v>
      </c>
      <c r="C28" s="91">
        <f>[23]Novembro!$F6</f>
        <v>95</v>
      </c>
      <c r="D28" s="91">
        <f>[23]Novembro!$F7</f>
        <v>96</v>
      </c>
      <c r="E28" s="91">
        <f>[23]Novembro!$F8</f>
        <v>92</v>
      </c>
      <c r="F28" s="91">
        <f>[23]Novembro!$F9</f>
        <v>89</v>
      </c>
      <c r="G28" s="91">
        <f>[23]Novembro!$F10</f>
        <v>94</v>
      </c>
      <c r="H28" s="91">
        <f>[23]Novembro!$F11</f>
        <v>94</v>
      </c>
      <c r="I28" s="91">
        <f>[23]Novembro!$F12</f>
        <v>90</v>
      </c>
      <c r="J28" s="91">
        <f>[23]Novembro!$F13</f>
        <v>87</v>
      </c>
      <c r="K28" s="91">
        <f>[23]Novembro!$F14</f>
        <v>84</v>
      </c>
      <c r="L28" s="91">
        <f>[23]Novembro!$F15</f>
        <v>74</v>
      </c>
      <c r="M28" s="91">
        <f>[23]Novembro!$F16</f>
        <v>85</v>
      </c>
      <c r="N28" s="91">
        <f>[23]Novembro!$F17</f>
        <v>88</v>
      </c>
      <c r="O28" s="91">
        <f>[23]Novembro!$F18</f>
        <v>62</v>
      </c>
      <c r="P28" s="91">
        <f>[23]Novembro!$F19</f>
        <v>73</v>
      </c>
      <c r="Q28" s="91">
        <f>[23]Novembro!$F20</f>
        <v>85</v>
      </c>
      <c r="R28" s="91">
        <f>[23]Novembro!$F21</f>
        <v>85</v>
      </c>
      <c r="S28" s="91">
        <f>[23]Novembro!$F22</f>
        <v>75</v>
      </c>
      <c r="T28" s="91">
        <f>[23]Novembro!$F23</f>
        <v>77</v>
      </c>
      <c r="U28" s="91">
        <f>[23]Novembro!$F24</f>
        <v>85</v>
      </c>
      <c r="V28" s="91">
        <f>[23]Novembro!$F25</f>
        <v>87</v>
      </c>
      <c r="W28" s="91">
        <f>[23]Novembro!$F26</f>
        <v>95</v>
      </c>
      <c r="X28" s="91">
        <f>[23]Novembro!$F27</f>
        <v>80</v>
      </c>
      <c r="Y28" s="91">
        <f>[23]Novembro!$F28</f>
        <v>73</v>
      </c>
      <c r="Z28" s="91">
        <f>[23]Novembro!$F29</f>
        <v>68</v>
      </c>
      <c r="AA28" s="91">
        <f>[23]Novembro!$F30</f>
        <v>57</v>
      </c>
      <c r="AB28" s="91">
        <f>[23]Novembro!$F31</f>
        <v>68</v>
      </c>
      <c r="AC28" s="91">
        <f>[23]Novembro!$F32</f>
        <v>79</v>
      </c>
      <c r="AD28" s="91">
        <f>[23]Novembro!$F33</f>
        <v>93</v>
      </c>
      <c r="AE28" s="91">
        <f>[23]Novembro!$F34</f>
        <v>93</v>
      </c>
      <c r="AF28" s="81">
        <f t="shared" si="1"/>
        <v>96</v>
      </c>
      <c r="AG28" s="90">
        <f t="shared" si="2"/>
        <v>82.766666666666666</v>
      </c>
      <c r="AI28" t="s">
        <v>33</v>
      </c>
    </row>
    <row r="29" spans="1:36" x14ac:dyDescent="0.2">
      <c r="A29" s="50" t="s">
        <v>30</v>
      </c>
      <c r="B29" s="91">
        <f>[24]Novembro!$F$5</f>
        <v>98</v>
      </c>
      <c r="C29" s="91">
        <f>[24]Novembro!$F$6</f>
        <v>88</v>
      </c>
      <c r="D29" s="91">
        <f>[24]Novembro!$F$7</f>
        <v>85</v>
      </c>
      <c r="E29" s="91">
        <f>[24]Novembro!$F$8</f>
        <v>99</v>
      </c>
      <c r="F29" s="91">
        <f>[24]Novembro!$F$9</f>
        <v>94</v>
      </c>
      <c r="G29" s="91">
        <f>[24]Novembro!$F$10</f>
        <v>76</v>
      </c>
      <c r="H29" s="91">
        <f>[24]Novembro!$F$11</f>
        <v>94</v>
      </c>
      <c r="I29" s="91">
        <f>[24]Novembro!$F$12</f>
        <v>97</v>
      </c>
      <c r="J29" s="91">
        <f>[24]Novembro!$F$13</f>
        <v>94</v>
      </c>
      <c r="K29" s="91">
        <f>[24]Novembro!$F$14</f>
        <v>96</v>
      </c>
      <c r="L29" s="91">
        <f>[24]Novembro!$F$15</f>
        <v>89</v>
      </c>
      <c r="M29" s="91">
        <f>[24]Novembro!$F$16</f>
        <v>81</v>
      </c>
      <c r="N29" s="91">
        <f>[24]Novembro!$F$17</f>
        <v>89</v>
      </c>
      <c r="O29" s="91">
        <f>[24]Novembro!$F$18</f>
        <v>89</v>
      </c>
      <c r="P29" s="91">
        <f>[24]Novembro!$F$19</f>
        <v>85</v>
      </c>
      <c r="Q29" s="91">
        <f>[24]Novembro!$F$20</f>
        <v>73</v>
      </c>
      <c r="R29" s="91">
        <f>[24]Novembro!$F$21</f>
        <v>78</v>
      </c>
      <c r="S29" s="91">
        <f>[24]Novembro!$F$22</f>
        <v>78</v>
      </c>
      <c r="T29" s="91">
        <f>[24]Novembro!$F$23</f>
        <v>88</v>
      </c>
      <c r="U29" s="91">
        <f>[24]Novembro!$F$24</f>
        <v>94</v>
      </c>
      <c r="V29" s="91">
        <f>[24]Novembro!$F$25</f>
        <v>89</v>
      </c>
      <c r="W29" s="91">
        <f>[24]Novembro!$F$26</f>
        <v>100</v>
      </c>
      <c r="X29" s="91">
        <f>[24]Novembro!$F$27</f>
        <v>97</v>
      </c>
      <c r="Y29" s="91">
        <f>[24]Novembro!$F$28</f>
        <v>92</v>
      </c>
      <c r="Z29" s="91">
        <f>[24]Novembro!$F$29</f>
        <v>61</v>
      </c>
      <c r="AA29" s="91">
        <f>[24]Novembro!$F$30</f>
        <v>72</v>
      </c>
      <c r="AB29" s="91">
        <f>[24]Novembro!$F$31</f>
        <v>79</v>
      </c>
      <c r="AC29" s="91">
        <f>[24]Novembro!$F$32</f>
        <v>73</v>
      </c>
      <c r="AD29" s="91">
        <f>[24]Novembro!$F$33</f>
        <v>75</v>
      </c>
      <c r="AE29" s="91">
        <f>[24]Novembro!$F$34</f>
        <v>83</v>
      </c>
      <c r="AF29" s="81">
        <f t="shared" si="1"/>
        <v>100</v>
      </c>
      <c r="AG29" s="90">
        <f t="shared" si="2"/>
        <v>86.2</v>
      </c>
      <c r="AI29" t="s">
        <v>33</v>
      </c>
    </row>
    <row r="30" spans="1:36" x14ac:dyDescent="0.2">
      <c r="A30" s="50" t="s">
        <v>10</v>
      </c>
      <c r="B30" s="91">
        <f>[25]Novembro!$F$5</f>
        <v>72</v>
      </c>
      <c r="C30" s="91">
        <f>[25]Novembro!$F$6</f>
        <v>99</v>
      </c>
      <c r="D30" s="91">
        <f>[25]Novembro!$F$7</f>
        <v>100</v>
      </c>
      <c r="E30" s="91">
        <f>[25]Novembro!$F$8</f>
        <v>99</v>
      </c>
      <c r="F30" s="91">
        <f>[25]Novembro!$F$9</f>
        <v>94</v>
      </c>
      <c r="G30" s="91">
        <f>[25]Novembro!$F$10</f>
        <v>96</v>
      </c>
      <c r="H30" s="91">
        <f>[25]Novembro!$F$11</f>
        <v>98</v>
      </c>
      <c r="I30" s="91">
        <f>[25]Novembro!$F$12</f>
        <v>94</v>
      </c>
      <c r="J30" s="91">
        <f>[25]Novembro!$F$13</f>
        <v>95</v>
      </c>
      <c r="K30" s="91">
        <f>[25]Novembro!$F$14</f>
        <v>88</v>
      </c>
      <c r="L30" s="91">
        <f>[25]Novembro!$F$15</f>
        <v>82</v>
      </c>
      <c r="M30" s="91">
        <f>[25]Novembro!$F$16</f>
        <v>89</v>
      </c>
      <c r="N30" s="91">
        <f>[25]Novembro!$F$17</f>
        <v>88</v>
      </c>
      <c r="O30" s="91">
        <f>[25]Novembro!$F$18</f>
        <v>76</v>
      </c>
      <c r="P30" s="91">
        <f>[25]Novembro!$F$19</f>
        <v>82</v>
      </c>
      <c r="Q30" s="91">
        <f>[25]Novembro!$F$20</f>
        <v>82</v>
      </c>
      <c r="R30" s="91">
        <f>[25]Novembro!$F$21</f>
        <v>83</v>
      </c>
      <c r="S30" s="91">
        <f>[25]Novembro!$F$22</f>
        <v>80</v>
      </c>
      <c r="T30" s="91">
        <f>[25]Novembro!$F$23</f>
        <v>91</v>
      </c>
      <c r="U30" s="91">
        <f>[25]Novembro!$F$24</f>
        <v>83</v>
      </c>
      <c r="V30" s="91">
        <f>[25]Novembro!$F$25</f>
        <v>97</v>
      </c>
      <c r="W30" s="91">
        <f>[25]Novembro!$F$26</f>
        <v>98</v>
      </c>
      <c r="X30" s="91">
        <f>[25]Novembro!$F$27</f>
        <v>84</v>
      </c>
      <c r="Y30" s="91">
        <f>[25]Novembro!$F$28</f>
        <v>80</v>
      </c>
      <c r="Z30" s="91">
        <f>[25]Novembro!$F$29</f>
        <v>69</v>
      </c>
      <c r="AA30" s="91">
        <f>[25]Novembro!$F$30</f>
        <v>75</v>
      </c>
      <c r="AB30" s="91">
        <f>[25]Novembro!$F$31</f>
        <v>75</v>
      </c>
      <c r="AC30" s="91">
        <f>[25]Novembro!$F$32</f>
        <v>91</v>
      </c>
      <c r="AD30" s="91">
        <f>[25]Novembro!$F$33</f>
        <v>97</v>
      </c>
      <c r="AE30" s="91">
        <f>[25]Novembro!$F$34</f>
        <v>99</v>
      </c>
      <c r="AF30" s="81">
        <f t="shared" si="1"/>
        <v>100</v>
      </c>
      <c r="AG30" s="90">
        <f t="shared" si="2"/>
        <v>87.86666666666666</v>
      </c>
      <c r="AI30" t="s">
        <v>33</v>
      </c>
    </row>
    <row r="31" spans="1:36" x14ac:dyDescent="0.2">
      <c r="A31" s="50" t="s">
        <v>154</v>
      </c>
      <c r="B31" s="91">
        <f>[26]Novembro!$F5</f>
        <v>87</v>
      </c>
      <c r="C31" s="91">
        <f>[26]Novembro!$F6</f>
        <v>95</v>
      </c>
      <c r="D31" s="91">
        <f>[26]Novembro!$F7</f>
        <v>98</v>
      </c>
      <c r="E31" s="91">
        <f>[26]Novembro!$F8</f>
        <v>97</v>
      </c>
      <c r="F31" s="91">
        <f>[26]Novembro!$F9</f>
        <v>98</v>
      </c>
      <c r="G31" s="91">
        <f>[26]Novembro!$F10</f>
        <v>98</v>
      </c>
      <c r="H31" s="91">
        <f>[26]Novembro!$F11</f>
        <v>98</v>
      </c>
      <c r="I31" s="91">
        <f>[26]Novembro!$F12</f>
        <v>96</v>
      </c>
      <c r="J31" s="91">
        <f>[26]Novembro!$F13</f>
        <v>96</v>
      </c>
      <c r="K31" s="91">
        <f>[26]Novembro!$F14</f>
        <v>84</v>
      </c>
      <c r="L31" s="91">
        <f>[26]Novembro!$F15</f>
        <v>88</v>
      </c>
      <c r="M31" s="91">
        <f>[26]Novembro!$F16</f>
        <v>91</v>
      </c>
      <c r="N31" s="91">
        <f>[26]Novembro!$F17</f>
        <v>87</v>
      </c>
      <c r="O31" s="91">
        <f>[26]Novembro!$F18</f>
        <v>63</v>
      </c>
      <c r="P31" s="91">
        <f>[26]Novembro!$F19</f>
        <v>82</v>
      </c>
      <c r="Q31" s="91">
        <f>[26]Novembro!$F20</f>
        <v>85</v>
      </c>
      <c r="R31" s="91">
        <f>[26]Novembro!$F21</f>
        <v>87</v>
      </c>
      <c r="S31" s="91">
        <f>[26]Novembro!$F22</f>
        <v>89</v>
      </c>
      <c r="T31" s="91">
        <f>[26]Novembro!$F23</f>
        <v>92</v>
      </c>
      <c r="U31" s="91">
        <f>[26]Novembro!$F24</f>
        <v>90</v>
      </c>
      <c r="V31" s="91">
        <f>[26]Novembro!$F25</f>
        <v>96</v>
      </c>
      <c r="W31" s="91">
        <f>[26]Novembro!$F26</f>
        <v>98</v>
      </c>
      <c r="X31" s="91">
        <f>[26]Novembro!$F27</f>
        <v>92</v>
      </c>
      <c r="Y31" s="91">
        <f>[26]Novembro!$F28</f>
        <v>89</v>
      </c>
      <c r="Z31" s="91">
        <f>[26]Novembro!$F29</f>
        <v>78</v>
      </c>
      <c r="AA31" s="91">
        <f>[26]Novembro!$F30</f>
        <v>75</v>
      </c>
      <c r="AB31" s="91">
        <f>[26]Novembro!$F31</f>
        <v>90</v>
      </c>
      <c r="AC31" s="91">
        <f>[26]Novembro!$F32</f>
        <v>93</v>
      </c>
      <c r="AD31" s="91">
        <f>[26]Novembro!$F33</f>
        <v>98</v>
      </c>
      <c r="AE31" s="91">
        <f>[26]Novembro!$F34</f>
        <v>96</v>
      </c>
      <c r="AF31" s="81">
        <f t="shared" si="1"/>
        <v>98</v>
      </c>
      <c r="AG31" s="90">
        <f t="shared" si="2"/>
        <v>90.2</v>
      </c>
      <c r="AH31" s="11" t="s">
        <v>33</v>
      </c>
    </row>
    <row r="32" spans="1:36" x14ac:dyDescent="0.2">
      <c r="A32" s="50" t="s">
        <v>11</v>
      </c>
      <c r="B32" s="91">
        <f>[27]Novembro!$F$5</f>
        <v>90</v>
      </c>
      <c r="C32" s="91">
        <f>[27]Novembro!$F$6</f>
        <v>95</v>
      </c>
      <c r="D32" s="91">
        <f>[27]Novembro!$F$7</f>
        <v>95</v>
      </c>
      <c r="E32" s="91">
        <f>[27]Novembro!$F$8</f>
        <v>94</v>
      </c>
      <c r="F32" s="91">
        <f>[27]Novembro!$F$9</f>
        <v>95</v>
      </c>
      <c r="G32" s="91">
        <f>[27]Novembro!$F$10</f>
        <v>95</v>
      </c>
      <c r="H32" s="91">
        <f>[27]Novembro!$F$11</f>
        <v>95</v>
      </c>
      <c r="I32" s="91">
        <f>[27]Novembro!$F$12</f>
        <v>94</v>
      </c>
      <c r="J32" s="91">
        <f>[27]Novembro!$F$13</f>
        <v>90</v>
      </c>
      <c r="K32" s="91">
        <f>[27]Novembro!$F$14</f>
        <v>87</v>
      </c>
      <c r="L32" s="91">
        <f>[27]Novembro!$F$15</f>
        <v>92</v>
      </c>
      <c r="M32" s="91">
        <f>[27]Novembro!$F$16</f>
        <v>88</v>
      </c>
      <c r="N32" s="91">
        <f>[27]Novembro!$F$17</f>
        <v>84</v>
      </c>
      <c r="O32" s="91">
        <f>[27]Novembro!$F$18</f>
        <v>84</v>
      </c>
      <c r="P32" s="91">
        <f>[27]Novembro!$F$19</f>
        <v>85</v>
      </c>
      <c r="Q32" s="91">
        <f>[27]Novembro!$F$20</f>
        <v>91</v>
      </c>
      <c r="R32" s="91">
        <f>[27]Novembro!$F$21</f>
        <v>88</v>
      </c>
      <c r="S32" s="91">
        <f>[27]Novembro!$F$22</f>
        <v>93</v>
      </c>
      <c r="T32" s="91">
        <f>[27]Novembro!$F$23</f>
        <v>90</v>
      </c>
      <c r="U32" s="91">
        <f>[27]Novembro!$F$24</f>
        <v>91</v>
      </c>
      <c r="V32" s="91">
        <f>[27]Novembro!$F$25</f>
        <v>93</v>
      </c>
      <c r="W32" s="91">
        <f>[27]Novembro!$F$26</f>
        <v>95</v>
      </c>
      <c r="X32" s="91">
        <f>[27]Novembro!$F$27</f>
        <v>94</v>
      </c>
      <c r="Y32" s="91">
        <f>[27]Novembro!$F$28</f>
        <v>93</v>
      </c>
      <c r="Z32" s="91">
        <f>[27]Novembro!$F$29</f>
        <v>87</v>
      </c>
      <c r="AA32" s="91">
        <f>[27]Novembro!$F$30</f>
        <v>88</v>
      </c>
      <c r="AB32" s="91">
        <f>[27]Novembro!$F$31</f>
        <v>89</v>
      </c>
      <c r="AC32" s="91">
        <f>[27]Novembro!$F$32</f>
        <v>90</v>
      </c>
      <c r="AD32" s="91">
        <f>[27]Novembro!$F$33</f>
        <v>92</v>
      </c>
      <c r="AE32" s="91">
        <f>[27]Novembro!$F$34</f>
        <v>86</v>
      </c>
      <c r="AF32" s="81">
        <f t="shared" si="1"/>
        <v>95</v>
      </c>
      <c r="AG32" s="90">
        <f t="shared" si="2"/>
        <v>90.766666666666666</v>
      </c>
      <c r="AI32" t="s">
        <v>33</v>
      </c>
      <c r="AJ32" t="s">
        <v>33</v>
      </c>
    </row>
    <row r="33" spans="1:35" s="5" customFormat="1" x14ac:dyDescent="0.2">
      <c r="A33" s="50" t="s">
        <v>12</v>
      </c>
      <c r="B33" s="91">
        <f>[28]Novembro!$F$5</f>
        <v>92</v>
      </c>
      <c r="C33" s="91">
        <f>[28]Novembro!$F$6</f>
        <v>92</v>
      </c>
      <c r="D33" s="91">
        <f>[28]Novembro!$F$7</f>
        <v>92</v>
      </c>
      <c r="E33" s="91">
        <f>[28]Novembro!$F$8</f>
        <v>92</v>
      </c>
      <c r="F33" s="91">
        <f>[28]Novembro!$F$9</f>
        <v>89</v>
      </c>
      <c r="G33" s="91">
        <f>[28]Novembro!$F$10</f>
        <v>90</v>
      </c>
      <c r="H33" s="91">
        <f>[28]Novembro!$F$11</f>
        <v>90</v>
      </c>
      <c r="I33" s="91">
        <f>[28]Novembro!$F$12</f>
        <v>91</v>
      </c>
      <c r="J33" s="91">
        <f>[28]Novembro!$F$13</f>
        <v>84</v>
      </c>
      <c r="K33" s="91">
        <f>[28]Novembro!$F$14</f>
        <v>87</v>
      </c>
      <c r="L33" s="91">
        <f>[28]Novembro!$F$15</f>
        <v>89</v>
      </c>
      <c r="M33" s="91">
        <f>[28]Novembro!$F$16</f>
        <v>86</v>
      </c>
      <c r="N33" s="91">
        <f>[28]Novembro!$F$17</f>
        <v>71</v>
      </c>
      <c r="O33" s="91">
        <f>[28]Novembro!$F$18</f>
        <v>88</v>
      </c>
      <c r="P33" s="91">
        <f>[28]Novembro!$F$19</f>
        <v>82</v>
      </c>
      <c r="Q33" s="91">
        <f>[28]Novembro!$F$20</f>
        <v>82</v>
      </c>
      <c r="R33" s="91">
        <f>[28]Novembro!$F$21</f>
        <v>86</v>
      </c>
      <c r="S33" s="91">
        <f>[28]Novembro!$F$22</f>
        <v>90</v>
      </c>
      <c r="T33" s="91">
        <f>[28]Novembro!$F$23</f>
        <v>89</v>
      </c>
      <c r="U33" s="91">
        <f>[28]Novembro!$F$24</f>
        <v>90</v>
      </c>
      <c r="V33" s="91">
        <f>[28]Novembro!$F$25</f>
        <v>91</v>
      </c>
      <c r="W33" s="91">
        <f>[28]Novembro!$F$26</f>
        <v>87</v>
      </c>
      <c r="X33" s="91">
        <f>[28]Novembro!$F$27</f>
        <v>88</v>
      </c>
      <c r="Y33" s="91">
        <f>[28]Novembro!$F$28</f>
        <v>91</v>
      </c>
      <c r="Z33" s="91">
        <f>[28]Novembro!$F$29</f>
        <v>78</v>
      </c>
      <c r="AA33" s="91">
        <f>[28]Novembro!$F$30</f>
        <v>79</v>
      </c>
      <c r="AB33" s="91">
        <f>[28]Novembro!$F$31</f>
        <v>87</v>
      </c>
      <c r="AC33" s="91">
        <f>[28]Novembro!$F$32</f>
        <v>77</v>
      </c>
      <c r="AD33" s="91">
        <f>[28]Novembro!$F$33</f>
        <v>77</v>
      </c>
      <c r="AE33" s="91">
        <f>[28]Novembro!$F$34</f>
        <v>83</v>
      </c>
      <c r="AF33" s="81">
        <f t="shared" si="1"/>
        <v>92</v>
      </c>
      <c r="AG33" s="90">
        <f t="shared" si="2"/>
        <v>86.333333333333329</v>
      </c>
    </row>
    <row r="34" spans="1:35" x14ac:dyDescent="0.2">
      <c r="A34" s="50" t="s">
        <v>235</v>
      </c>
      <c r="B34" s="91">
        <f>[29]Novembro!$F$5</f>
        <v>92</v>
      </c>
      <c r="C34" s="91">
        <f>[29]Novembro!$F$6</f>
        <v>94</v>
      </c>
      <c r="D34" s="91">
        <f>[29]Novembro!$F$7</f>
        <v>93</v>
      </c>
      <c r="E34" s="91">
        <f>[29]Novembro!$F$8</f>
        <v>98</v>
      </c>
      <c r="F34" s="91">
        <f>[29]Novembro!$F$9</f>
        <v>93</v>
      </c>
      <c r="G34" s="91">
        <f>[29]Novembro!$F$10</f>
        <v>95</v>
      </c>
      <c r="H34" s="91">
        <f>[29]Novembro!$F$11</f>
        <v>93</v>
      </c>
      <c r="I34" s="91">
        <f>[29]Novembro!$F$12</f>
        <v>94</v>
      </c>
      <c r="J34" s="91">
        <f>[29]Novembro!$F$13</f>
        <v>93</v>
      </c>
      <c r="K34" s="91">
        <f>[29]Novembro!$F$14</f>
        <v>92</v>
      </c>
      <c r="L34" s="91">
        <f>[29]Novembro!$F$15</f>
        <v>90</v>
      </c>
      <c r="M34" s="91">
        <f>[29]Novembro!$F$16</f>
        <v>92</v>
      </c>
      <c r="N34" s="91">
        <f>[29]Novembro!$F$17</f>
        <v>77</v>
      </c>
      <c r="O34" s="91">
        <f>[29]Novembro!$F$18</f>
        <v>92</v>
      </c>
      <c r="P34" s="91">
        <f>[29]Novembro!$F$19</f>
        <v>86</v>
      </c>
      <c r="Q34" s="91">
        <f>[29]Novembro!$F$20</f>
        <v>83</v>
      </c>
      <c r="R34" s="91">
        <f>[29]Novembro!$F$21</f>
        <v>86</v>
      </c>
      <c r="S34" s="91">
        <f>[29]Novembro!$F$22</f>
        <v>90</v>
      </c>
      <c r="T34" s="91">
        <f>[29]Novembro!$F$23</f>
        <v>93</v>
      </c>
      <c r="U34" s="91">
        <f>[29]Novembro!$F$24</f>
        <v>94</v>
      </c>
      <c r="V34" s="91">
        <f>[29]Novembro!$F$25</f>
        <v>94</v>
      </c>
      <c r="W34" s="91">
        <f>[29]Novembro!$F$26</f>
        <v>92</v>
      </c>
      <c r="X34" s="91">
        <f>[29]Novembro!$F$27</f>
        <v>93</v>
      </c>
      <c r="Y34" s="91">
        <f>[29]Novembro!$F$28</f>
        <v>98</v>
      </c>
      <c r="Z34" s="91">
        <f>[29]Novembro!$F$29</f>
        <v>91</v>
      </c>
      <c r="AA34" s="91">
        <f>[29]Novembro!$F$30</f>
        <v>89</v>
      </c>
      <c r="AB34" s="91">
        <f>[29]Novembro!$F$31</f>
        <v>91</v>
      </c>
      <c r="AC34" s="91">
        <f>[29]Novembro!$F$32</f>
        <v>86</v>
      </c>
      <c r="AD34" s="91">
        <f>[29]Novembro!$F$33</f>
        <v>87</v>
      </c>
      <c r="AE34" s="91">
        <f>[29]Novembro!$F$34</f>
        <v>98</v>
      </c>
      <c r="AF34" s="81">
        <f t="shared" si="1"/>
        <v>98</v>
      </c>
      <c r="AG34" s="90">
        <f t="shared" si="2"/>
        <v>91.3</v>
      </c>
      <c r="AI34" t="s">
        <v>33</v>
      </c>
    </row>
    <row r="35" spans="1:35" x14ac:dyDescent="0.2">
      <c r="A35" s="50" t="s">
        <v>234</v>
      </c>
      <c r="B35" s="91">
        <f>[30]Novembro!$F$5</f>
        <v>95</v>
      </c>
      <c r="C35" s="91">
        <f>[30]Novembro!$F$6</f>
        <v>95</v>
      </c>
      <c r="D35" s="91">
        <f>[30]Novembro!$F$7</f>
        <v>96</v>
      </c>
      <c r="E35" s="91">
        <f>[30]Novembro!$F$8</f>
        <v>97</v>
      </c>
      <c r="F35" s="91">
        <f>[30]Novembro!$F$9</f>
        <v>96</v>
      </c>
      <c r="G35" s="91">
        <f>[30]Novembro!$F$10</f>
        <v>97</v>
      </c>
      <c r="H35" s="91">
        <f>[30]Novembro!$F$11</f>
        <v>98</v>
      </c>
      <c r="I35" s="91">
        <f>[30]Novembro!$F$12</f>
        <v>97</v>
      </c>
      <c r="J35" s="91">
        <f>[30]Novembro!$F$13</f>
        <v>96</v>
      </c>
      <c r="K35" s="91">
        <f>[30]Novembro!$F$14</f>
        <v>87</v>
      </c>
      <c r="L35" s="91">
        <f>[30]Novembro!$F$15</f>
        <v>82</v>
      </c>
      <c r="M35" s="91">
        <f>[30]Novembro!$F$16</f>
        <v>90</v>
      </c>
      <c r="N35" s="91">
        <f>[30]Novembro!$F$17</f>
        <v>95</v>
      </c>
      <c r="O35" s="91">
        <f>[30]Novembro!$F$18</f>
        <v>90</v>
      </c>
      <c r="P35" s="91">
        <f>[30]Novembro!$F$19</f>
        <v>87</v>
      </c>
      <c r="Q35" s="91">
        <f>[30]Novembro!$F$20</f>
        <v>90</v>
      </c>
      <c r="R35" s="91">
        <f>[30]Novembro!$F$21</f>
        <v>90</v>
      </c>
      <c r="S35" s="91">
        <f>[30]Novembro!$F$22</f>
        <v>96</v>
      </c>
      <c r="T35" s="91">
        <f>[30]Novembro!$F$23</f>
        <v>90</v>
      </c>
      <c r="U35" s="91">
        <f>[30]Novembro!$F$24</f>
        <v>93</v>
      </c>
      <c r="V35" s="91">
        <f>[30]Novembro!$F$25</f>
        <v>95</v>
      </c>
      <c r="W35" s="91">
        <f>[30]Novembro!$F$26</f>
        <v>97</v>
      </c>
      <c r="X35" s="91">
        <f>[30]Novembro!$F$27</f>
        <v>97</v>
      </c>
      <c r="Y35" s="91">
        <f>[30]Novembro!$F$28</f>
        <v>90</v>
      </c>
      <c r="Z35" s="91">
        <f>[30]Novembro!$F$29</f>
        <v>77</v>
      </c>
      <c r="AA35" s="91">
        <f>[30]Novembro!$F$30</f>
        <v>70</v>
      </c>
      <c r="AB35" s="91">
        <f>[30]Novembro!$F$31</f>
        <v>86</v>
      </c>
      <c r="AC35" s="91">
        <f>[30]Novembro!$F$32</f>
        <v>88</v>
      </c>
      <c r="AD35" s="91">
        <f>[30]Novembro!$F$33</f>
        <v>92</v>
      </c>
      <c r="AE35" s="91">
        <f>[30]Novembro!$F$34</f>
        <v>93</v>
      </c>
      <c r="AF35" s="81">
        <f t="shared" si="1"/>
        <v>98</v>
      </c>
      <c r="AG35" s="90">
        <f t="shared" si="2"/>
        <v>91.4</v>
      </c>
      <c r="AI35" t="s">
        <v>33</v>
      </c>
    </row>
    <row r="36" spans="1:35" x14ac:dyDescent="0.2">
      <c r="A36" s="50" t="s">
        <v>126</v>
      </c>
      <c r="B36" s="91">
        <f>[31]Novembro!$F$5</f>
        <v>100</v>
      </c>
      <c r="C36" s="91">
        <f>[31]Novembro!$F$6</f>
        <v>100</v>
      </c>
      <c r="D36" s="91">
        <f>[31]Novembro!$F$7</f>
        <v>100</v>
      </c>
      <c r="E36" s="91">
        <f>[31]Novembro!$F$8</f>
        <v>100</v>
      </c>
      <c r="F36" s="91">
        <f>[31]Novembro!$F$9</f>
        <v>100</v>
      </c>
      <c r="G36" s="91">
        <f>[31]Novembro!$F$10</f>
        <v>100</v>
      </c>
      <c r="H36" s="91">
        <f>[31]Novembro!$F$11</f>
        <v>100</v>
      </c>
      <c r="I36" s="91">
        <f>[31]Novembro!$F$12</f>
        <v>100</v>
      </c>
      <c r="J36" s="91">
        <f>[31]Novembro!$F$13</f>
        <v>100</v>
      </c>
      <c r="K36" s="91">
        <f>[31]Novembro!$F$14</f>
        <v>94</v>
      </c>
      <c r="L36" s="91">
        <f>[31]Novembro!$F$15</f>
        <v>79</v>
      </c>
      <c r="M36" s="91">
        <f>[31]Novembro!$F$16</f>
        <v>84</v>
      </c>
      <c r="N36" s="91">
        <f>[31]Novembro!$F$17</f>
        <v>96</v>
      </c>
      <c r="O36" s="91">
        <f>[31]Novembro!$F$18</f>
        <v>82</v>
      </c>
      <c r="P36" s="91">
        <f>[31]Novembro!$F$19</f>
        <v>80</v>
      </c>
      <c r="Q36" s="91">
        <f>[31]Novembro!$F$20</f>
        <v>94</v>
      </c>
      <c r="R36" s="91">
        <f>[31]Novembro!$F$21</f>
        <v>98</v>
      </c>
      <c r="S36" s="91">
        <f>[31]Novembro!$F$22</f>
        <v>93</v>
      </c>
      <c r="T36" s="91">
        <f>[31]Novembro!$F$23</f>
        <v>93</v>
      </c>
      <c r="U36" s="91">
        <f>[31]Novembro!$F$24</f>
        <v>100</v>
      </c>
      <c r="V36" s="91">
        <f>[31]Novembro!$F$25</f>
        <v>100</v>
      </c>
      <c r="W36" s="91">
        <f>[31]Novembro!$F$26</f>
        <v>100</v>
      </c>
      <c r="X36" s="91">
        <f>[31]Novembro!$F$27</f>
        <v>92</v>
      </c>
      <c r="Y36" s="91">
        <f>[31]Novembro!$F$28</f>
        <v>78</v>
      </c>
      <c r="Z36" s="91">
        <f>[31]Novembro!$F$29</f>
        <v>73</v>
      </c>
      <c r="AA36" s="91">
        <f>[31]Novembro!$F$30</f>
        <v>57</v>
      </c>
      <c r="AB36" s="91">
        <f>[31]Novembro!$F$31</f>
        <v>77</v>
      </c>
      <c r="AC36" s="91">
        <f>[31]Novembro!$F$32</f>
        <v>90</v>
      </c>
      <c r="AD36" s="91">
        <f>[31]Novembro!$F$33</f>
        <v>100</v>
      </c>
      <c r="AE36" s="91">
        <f>[31]Novembro!$F$34</f>
        <v>100</v>
      </c>
      <c r="AF36" s="81">
        <f t="shared" si="1"/>
        <v>100</v>
      </c>
      <c r="AG36" s="90">
        <f t="shared" si="2"/>
        <v>92</v>
      </c>
    </row>
    <row r="37" spans="1:35" x14ac:dyDescent="0.2">
      <c r="A37" s="50" t="s">
        <v>13</v>
      </c>
      <c r="B37" s="91">
        <f>[32]Novembro!$F$5</f>
        <v>82</v>
      </c>
      <c r="C37" s="91">
        <f>[32]Novembro!$F$6</f>
        <v>92</v>
      </c>
      <c r="D37" s="91">
        <f>[32]Novembro!$F$7</f>
        <v>92</v>
      </c>
      <c r="E37" s="91">
        <f>[32]Novembro!$F$8</f>
        <v>93</v>
      </c>
      <c r="F37" s="91">
        <f>[32]Novembro!$F$9</f>
        <v>93</v>
      </c>
      <c r="G37" s="91">
        <f>[32]Novembro!$F$10</f>
        <v>89</v>
      </c>
      <c r="H37" s="91">
        <f>[32]Novembro!$F$11</f>
        <v>93</v>
      </c>
      <c r="I37" s="91">
        <f>[32]Novembro!$F$12</f>
        <v>90</v>
      </c>
      <c r="J37" s="91">
        <f>[32]Novembro!$F$13</f>
        <v>92</v>
      </c>
      <c r="K37" s="91">
        <f>[32]Novembro!$F$14</f>
        <v>88</v>
      </c>
      <c r="L37" s="91">
        <f>[32]Novembro!$F$15</f>
        <v>82</v>
      </c>
      <c r="M37" s="91">
        <f>[32]Novembro!$F$16</f>
        <v>82</v>
      </c>
      <c r="N37" s="91">
        <f>[32]Novembro!$F$17</f>
        <v>85</v>
      </c>
      <c r="O37" s="91">
        <f>[32]Novembro!$F$18</f>
        <v>91</v>
      </c>
      <c r="P37" s="91">
        <f>[32]Novembro!$F$19</f>
        <v>85</v>
      </c>
      <c r="Q37" s="91">
        <f>[32]Novembro!$F$20</f>
        <v>92</v>
      </c>
      <c r="R37" s="91">
        <f>[32]Novembro!$F$21</f>
        <v>93</v>
      </c>
      <c r="S37" s="91">
        <f>[32]Novembro!$F$22</f>
        <v>91</v>
      </c>
      <c r="T37" s="91">
        <f>[32]Novembro!$F$23</f>
        <v>91</v>
      </c>
      <c r="U37" s="91">
        <f>[32]Novembro!$F$24</f>
        <v>90</v>
      </c>
      <c r="V37" s="91">
        <f>[32]Novembro!$F$25</f>
        <v>92</v>
      </c>
      <c r="W37" s="91">
        <f>[32]Novembro!$F$26</f>
        <v>93</v>
      </c>
      <c r="X37" s="91">
        <f>[32]Novembro!$F$27</f>
        <v>92</v>
      </c>
      <c r="Y37" s="91">
        <f>[32]Novembro!$F$28</f>
        <v>81</v>
      </c>
      <c r="Z37" s="91">
        <f>[32]Novembro!$F$29</f>
        <v>66</v>
      </c>
      <c r="AA37" s="91">
        <f>[32]Novembro!$F$30</f>
        <v>76</v>
      </c>
      <c r="AB37" s="91">
        <f>[32]Novembro!$F$31</f>
        <v>81</v>
      </c>
      <c r="AC37" s="91">
        <f>[32]Novembro!$F$32</f>
        <v>83</v>
      </c>
      <c r="AD37" s="91">
        <f>[32]Novembro!$F$33</f>
        <v>94</v>
      </c>
      <c r="AE37" s="91">
        <f>[32]Novembro!$F$34</f>
        <v>92</v>
      </c>
      <c r="AF37" s="81">
        <f t="shared" si="1"/>
        <v>94</v>
      </c>
      <c r="AG37" s="90">
        <f t="shared" si="2"/>
        <v>87.86666666666666</v>
      </c>
    </row>
    <row r="38" spans="1:35" x14ac:dyDescent="0.2">
      <c r="A38" s="50" t="s">
        <v>155</v>
      </c>
      <c r="B38" s="91">
        <f>[33]Novembro!$F5</f>
        <v>99</v>
      </c>
      <c r="C38" s="91">
        <f>[33]Novembro!$F6</f>
        <v>100</v>
      </c>
      <c r="D38" s="91">
        <f>[33]Novembro!$F7</f>
        <v>100</v>
      </c>
      <c r="E38" s="91">
        <f>[33]Novembro!$F8</f>
        <v>100</v>
      </c>
      <c r="F38" s="91">
        <f>[33]Novembro!$F9</f>
        <v>100</v>
      </c>
      <c r="G38" s="91">
        <f>[33]Novembro!$F10</f>
        <v>100</v>
      </c>
      <c r="H38" s="91">
        <f>[33]Novembro!$F11</f>
        <v>100</v>
      </c>
      <c r="I38" s="91">
        <f>[33]Novembro!$F12</f>
        <v>100</v>
      </c>
      <c r="J38" s="91">
        <f>[33]Novembro!$F13</f>
        <v>100</v>
      </c>
      <c r="K38" s="91">
        <f>[33]Novembro!$F14</f>
        <v>100</v>
      </c>
      <c r="L38" s="91">
        <f>[33]Novembro!$F15</f>
        <v>100</v>
      </c>
      <c r="M38" s="91">
        <f>[33]Novembro!$F16</f>
        <v>100</v>
      </c>
      <c r="N38" s="91">
        <f>[33]Novembro!$F17</f>
        <v>100</v>
      </c>
      <c r="O38" s="91">
        <f>[33]Novembro!$F18</f>
        <v>99</v>
      </c>
      <c r="P38" s="91">
        <f>[33]Novembro!$F19</f>
        <v>99</v>
      </c>
      <c r="Q38" s="91">
        <f>[33]Novembro!$F20</f>
        <v>100</v>
      </c>
      <c r="R38" s="91">
        <f>[33]Novembro!$F21</f>
        <v>99</v>
      </c>
      <c r="S38" s="91">
        <f>[33]Novembro!$F22</f>
        <v>100</v>
      </c>
      <c r="T38" s="91">
        <f>[33]Novembro!$F23</f>
        <v>100</v>
      </c>
      <c r="U38" s="91">
        <f>[33]Novembro!$F24</f>
        <v>100</v>
      </c>
      <c r="V38" s="91">
        <f>[33]Novembro!$F25</f>
        <v>100</v>
      </c>
      <c r="W38" s="91">
        <f>[33]Novembro!$F26</f>
        <v>100</v>
      </c>
      <c r="X38" s="91">
        <f>[33]Novembro!$F27</f>
        <v>100</v>
      </c>
      <c r="Y38" s="91">
        <f>[33]Novembro!$F28</f>
        <v>100</v>
      </c>
      <c r="Z38" s="91">
        <f>[33]Novembro!$F29</f>
        <v>100</v>
      </c>
      <c r="AA38" s="91">
        <f>[33]Novembro!$F30</f>
        <v>96</v>
      </c>
      <c r="AB38" s="91">
        <f>[33]Novembro!$F31</f>
        <v>100</v>
      </c>
      <c r="AC38" s="91">
        <f>[33]Novembro!$F32</f>
        <v>100</v>
      </c>
      <c r="AD38" s="91">
        <f>[33]Novembro!$F33</f>
        <v>100</v>
      </c>
      <c r="AE38" s="91">
        <f>[33]Novembro!$F34</f>
        <v>100</v>
      </c>
      <c r="AF38" s="81">
        <f t="shared" si="1"/>
        <v>100</v>
      </c>
      <c r="AG38" s="90">
        <f t="shared" si="2"/>
        <v>99.733333333333334</v>
      </c>
    </row>
    <row r="39" spans="1:35" x14ac:dyDescent="0.2">
      <c r="A39" s="50" t="s">
        <v>14</v>
      </c>
      <c r="B39" s="91">
        <f>[34]Novembro!$F$5</f>
        <v>89</v>
      </c>
      <c r="C39" s="91">
        <f>[34]Novembro!$F$6</f>
        <v>93</v>
      </c>
      <c r="D39" s="91">
        <f>[34]Novembro!$F$7</f>
        <v>94</v>
      </c>
      <c r="E39" s="91">
        <f>[34]Novembro!$F$8</f>
        <v>95</v>
      </c>
      <c r="F39" s="91">
        <f>[34]Novembro!$F$9</f>
        <v>93</v>
      </c>
      <c r="G39" s="91">
        <f>[34]Novembro!$F$10</f>
        <v>94</v>
      </c>
      <c r="H39" s="91">
        <f>[34]Novembro!$F$11</f>
        <v>94</v>
      </c>
      <c r="I39" s="91">
        <f>[34]Novembro!$F$12</f>
        <v>90</v>
      </c>
      <c r="J39" s="91">
        <f>[34]Novembro!$F$13</f>
        <v>95</v>
      </c>
      <c r="K39" s="91">
        <f>[34]Novembro!$F$14</f>
        <v>72</v>
      </c>
      <c r="L39" s="91">
        <f>[34]Novembro!$F$15</f>
        <v>85</v>
      </c>
      <c r="M39" s="91">
        <f>[34]Novembro!$F$16</f>
        <v>93</v>
      </c>
      <c r="N39" s="91">
        <f>[34]Novembro!$F$17</f>
        <v>91</v>
      </c>
      <c r="O39" s="91">
        <f>[34]Novembro!$F$18</f>
        <v>57</v>
      </c>
      <c r="P39" s="91">
        <f>[34]Novembro!$F$19</f>
        <v>65</v>
      </c>
      <c r="Q39" s="91">
        <f>[34]Novembro!$F$20</f>
        <v>82</v>
      </c>
      <c r="R39" s="91">
        <f>[34]Novembro!$F$21</f>
        <v>84</v>
      </c>
      <c r="S39" s="91">
        <f>[34]Novembro!$F$22</f>
        <v>88</v>
      </c>
      <c r="T39" s="91">
        <f>[34]Novembro!$F$23</f>
        <v>84</v>
      </c>
      <c r="U39" s="91">
        <f>[34]Novembro!$F$24</f>
        <v>84</v>
      </c>
      <c r="V39" s="91">
        <f>[34]Novembro!$F$25</f>
        <v>93</v>
      </c>
      <c r="W39" s="91">
        <f>[34]Novembro!$F$26</f>
        <v>94</v>
      </c>
      <c r="X39" s="91">
        <f>[34]Novembro!$F$27</f>
        <v>92</v>
      </c>
      <c r="Y39" s="91">
        <f>[34]Novembro!$F$28</f>
        <v>83</v>
      </c>
      <c r="Z39" s="91">
        <f>[34]Novembro!$F$29</f>
        <v>79</v>
      </c>
      <c r="AA39" s="91">
        <f>[34]Novembro!$F$30</f>
        <v>66</v>
      </c>
      <c r="AB39" s="91">
        <f>[34]Novembro!$F$31</f>
        <v>72</v>
      </c>
      <c r="AC39" s="91">
        <f>[34]Novembro!$F$32</f>
        <v>78</v>
      </c>
      <c r="AD39" s="91">
        <f>[34]Novembro!$F$33</f>
        <v>95</v>
      </c>
      <c r="AE39" s="91">
        <f>[34]Novembro!$F$34</f>
        <v>91</v>
      </c>
      <c r="AF39" s="81">
        <f t="shared" si="1"/>
        <v>95</v>
      </c>
      <c r="AG39" s="90">
        <f t="shared" si="2"/>
        <v>85.5</v>
      </c>
      <c r="AH39" s="11" t="s">
        <v>33</v>
      </c>
      <c r="AI39" t="s">
        <v>33</v>
      </c>
    </row>
    <row r="40" spans="1:35" x14ac:dyDescent="0.2">
      <c r="A40" s="50" t="s">
        <v>15</v>
      </c>
      <c r="B40" s="91">
        <f>[35]Novembro!$F$5</f>
        <v>89</v>
      </c>
      <c r="C40" s="91">
        <f>[35]Novembro!$F$6</f>
        <v>90</v>
      </c>
      <c r="D40" s="91">
        <f>[35]Novembro!$F$7</f>
        <v>95</v>
      </c>
      <c r="E40" s="91">
        <f>[35]Novembro!$F$8</f>
        <v>91</v>
      </c>
      <c r="F40" s="91">
        <f>[35]Novembro!$F$9</f>
        <v>88</v>
      </c>
      <c r="G40" s="91">
        <f>[35]Novembro!$F$10</f>
        <v>95</v>
      </c>
      <c r="H40" s="91">
        <f>[35]Novembro!$F$11</f>
        <v>90</v>
      </c>
      <c r="I40" s="91">
        <f>[35]Novembro!$F$12</f>
        <v>88</v>
      </c>
      <c r="J40" s="91">
        <f>[35]Novembro!$F$13</f>
        <v>88</v>
      </c>
      <c r="K40" s="91">
        <f>[35]Novembro!$F$14</f>
        <v>83</v>
      </c>
      <c r="L40" s="91">
        <f>[35]Novembro!$F$15</f>
        <v>82</v>
      </c>
      <c r="M40" s="91">
        <f>[35]Novembro!$F$16</f>
        <v>90</v>
      </c>
      <c r="N40" s="91">
        <f>[35]Novembro!$F$17</f>
        <v>91</v>
      </c>
      <c r="O40" s="91">
        <f>[35]Novembro!$F$18</f>
        <v>84</v>
      </c>
      <c r="P40" s="91">
        <f>[35]Novembro!$F$19</f>
        <v>77</v>
      </c>
      <c r="Q40" s="91">
        <f>[35]Novembro!$F$20</f>
        <v>81</v>
      </c>
      <c r="R40" s="91">
        <f>[35]Novembro!$F$21</f>
        <v>73</v>
      </c>
      <c r="S40" s="91">
        <f>[35]Novembro!$F$22</f>
        <v>89</v>
      </c>
      <c r="T40" s="91">
        <f>[35]Novembro!$F$23</f>
        <v>92</v>
      </c>
      <c r="U40" s="91">
        <f>[35]Novembro!$F$24</f>
        <v>92</v>
      </c>
      <c r="V40" s="91">
        <f>[35]Novembro!$F$25</f>
        <v>93</v>
      </c>
      <c r="W40" s="91">
        <f>[35]Novembro!$F$26</f>
        <v>92</v>
      </c>
      <c r="X40" s="91">
        <f>[35]Novembro!$F$27</f>
        <v>89</v>
      </c>
      <c r="Y40" s="91">
        <f>[35]Novembro!$F$28</f>
        <v>88</v>
      </c>
      <c r="Z40" s="91">
        <f>[35]Novembro!$F$29</f>
        <v>68</v>
      </c>
      <c r="AA40" s="91">
        <f>[35]Novembro!$F$30</f>
        <v>68</v>
      </c>
      <c r="AB40" s="91">
        <f>[35]Novembro!$F$31</f>
        <v>76</v>
      </c>
      <c r="AC40" s="91">
        <f>[35]Novembro!$F$32</f>
        <v>70</v>
      </c>
      <c r="AD40" s="91">
        <f>[35]Novembro!$F$33</f>
        <v>72</v>
      </c>
      <c r="AE40" s="91">
        <f>[35]Novembro!$F$34</f>
        <v>69</v>
      </c>
      <c r="AF40" s="81">
        <f t="shared" si="1"/>
        <v>95</v>
      </c>
      <c r="AG40" s="90">
        <f t="shared" si="2"/>
        <v>84.433333333333337</v>
      </c>
    </row>
    <row r="41" spans="1:35" x14ac:dyDescent="0.2">
      <c r="A41" s="50" t="s">
        <v>156</v>
      </c>
      <c r="B41" s="91">
        <f>[36]Novembro!$F$5</f>
        <v>98</v>
      </c>
      <c r="C41" s="91">
        <f>[36]Novembro!$F$6</f>
        <v>99</v>
      </c>
      <c r="D41" s="91">
        <f>[36]Novembro!$F$7</f>
        <v>100</v>
      </c>
      <c r="E41" s="91">
        <f>[36]Novembro!$F$8</f>
        <v>100</v>
      </c>
      <c r="F41" s="91">
        <f>[36]Novembro!$F$9</f>
        <v>99</v>
      </c>
      <c r="G41" s="91">
        <f>[36]Novembro!$F$10</f>
        <v>100</v>
      </c>
      <c r="H41" s="91">
        <f>[36]Novembro!$F$11</f>
        <v>100</v>
      </c>
      <c r="I41" s="91">
        <f>[36]Novembro!$F$12</f>
        <v>100</v>
      </c>
      <c r="J41" s="91">
        <f>[36]Novembro!$F$13</f>
        <v>100</v>
      </c>
      <c r="K41" s="91">
        <f>[36]Novembro!$F$14</f>
        <v>99</v>
      </c>
      <c r="L41" s="91">
        <f>[36]Novembro!$F$15</f>
        <v>90</v>
      </c>
      <c r="M41" s="91">
        <f>[36]Novembro!$F$16</f>
        <v>98</v>
      </c>
      <c r="N41" s="91">
        <f>[36]Novembro!$F$17</f>
        <v>94</v>
      </c>
      <c r="O41" s="91">
        <f>[36]Novembro!$F$18</f>
        <v>95</v>
      </c>
      <c r="P41" s="91">
        <f>[36]Novembro!$F$19</f>
        <v>95</v>
      </c>
      <c r="Q41" s="91">
        <f>[36]Novembro!$F$20</f>
        <v>93</v>
      </c>
      <c r="R41" s="91">
        <f>[36]Novembro!$F$21</f>
        <v>100</v>
      </c>
      <c r="S41" s="91">
        <f>[36]Novembro!$F$22</f>
        <v>99</v>
      </c>
      <c r="T41" s="91">
        <f>[36]Novembro!$F$23</f>
        <v>98</v>
      </c>
      <c r="U41" s="91">
        <f>[36]Novembro!$F$24</f>
        <v>100</v>
      </c>
      <c r="V41" s="91">
        <f>[36]Novembro!$F$25</f>
        <v>100</v>
      </c>
      <c r="W41" s="91">
        <f>[36]Novembro!$F$26</f>
        <v>100</v>
      </c>
      <c r="X41" s="91">
        <f>[36]Novembro!$F$27</f>
        <v>100</v>
      </c>
      <c r="Y41" s="91">
        <f>[36]Novembro!$F$28</f>
        <v>95</v>
      </c>
      <c r="Z41" s="91">
        <f>[36]Novembro!$F$29</f>
        <v>86</v>
      </c>
      <c r="AA41" s="91">
        <f>[36]Novembro!$F$30</f>
        <v>86</v>
      </c>
      <c r="AB41" s="91">
        <f>[36]Novembro!$F$31</f>
        <v>99</v>
      </c>
      <c r="AC41" s="91">
        <f>[36]Novembro!$F$32</f>
        <v>94</v>
      </c>
      <c r="AD41" s="91">
        <f>[36]Novembro!$F$33</f>
        <v>100</v>
      </c>
      <c r="AE41" s="91">
        <f>[36]Novembro!$F$34</f>
        <v>100</v>
      </c>
      <c r="AF41" s="81">
        <f t="shared" si="1"/>
        <v>100</v>
      </c>
      <c r="AG41" s="90">
        <f t="shared" si="2"/>
        <v>97.233333333333334</v>
      </c>
    </row>
    <row r="42" spans="1:35" x14ac:dyDescent="0.2">
      <c r="A42" s="50" t="s">
        <v>16</v>
      </c>
      <c r="B42" s="91">
        <f>[37]Novembro!$F$5</f>
        <v>92</v>
      </c>
      <c r="C42" s="91">
        <f>[37]Novembro!$F$6</f>
        <v>96</v>
      </c>
      <c r="D42" s="91">
        <f>[37]Novembro!$F$7</f>
        <v>99</v>
      </c>
      <c r="E42" s="91">
        <f>[37]Novembro!$F$8</f>
        <v>99</v>
      </c>
      <c r="F42" s="91">
        <f>[37]Novembro!$F$9</f>
        <v>98</v>
      </c>
      <c r="G42" s="91">
        <f>[37]Novembro!$F$10</f>
        <v>97</v>
      </c>
      <c r="H42" s="91">
        <f>[37]Novembro!$F$11</f>
        <v>99</v>
      </c>
      <c r="I42" s="91">
        <f>[37]Novembro!$F$12</f>
        <v>96</v>
      </c>
      <c r="J42" s="91">
        <f>[37]Novembro!$F$13</f>
        <v>97</v>
      </c>
      <c r="K42" s="91">
        <f>[37]Novembro!$F$14</f>
        <v>98</v>
      </c>
      <c r="L42" s="91">
        <f>[37]Novembro!$F$15</f>
        <v>84</v>
      </c>
      <c r="M42" s="91">
        <f>[37]Novembro!$F$16</f>
        <v>92</v>
      </c>
      <c r="N42" s="91">
        <f>[37]Novembro!$F$17</f>
        <v>85</v>
      </c>
      <c r="O42" s="91">
        <f>[37]Novembro!$F$18</f>
        <v>95</v>
      </c>
      <c r="P42" s="91">
        <f>[37]Novembro!$F$19</f>
        <v>87</v>
      </c>
      <c r="Q42" s="91">
        <f>[37]Novembro!$F$20</f>
        <v>87</v>
      </c>
      <c r="R42" s="91">
        <f>[37]Novembro!$F$21</f>
        <v>88</v>
      </c>
      <c r="S42" s="91">
        <f>[37]Novembro!$F$22</f>
        <v>96</v>
      </c>
      <c r="T42" s="91">
        <f>[37]Novembro!$F$23</f>
        <v>93</v>
      </c>
      <c r="U42" s="91">
        <f>[37]Novembro!$F$24</f>
        <v>95</v>
      </c>
      <c r="V42" s="91">
        <f>[37]Novembro!$F$25</f>
        <v>95</v>
      </c>
      <c r="W42" s="91">
        <f>[37]Novembro!$F$26</f>
        <v>99</v>
      </c>
      <c r="X42" s="91">
        <f>[37]Novembro!$F$27</f>
        <v>97</v>
      </c>
      <c r="Y42" s="91">
        <f>[37]Novembro!$F$28</f>
        <v>92</v>
      </c>
      <c r="Z42" s="91">
        <f>[37]Novembro!$F$29</f>
        <v>81</v>
      </c>
      <c r="AA42" s="91">
        <f>[37]Novembro!$F$30</f>
        <v>87</v>
      </c>
      <c r="AB42" s="91">
        <f>[37]Novembro!$F$31</f>
        <v>90</v>
      </c>
      <c r="AC42" s="91">
        <f>[37]Novembro!$F$32</f>
        <v>92</v>
      </c>
      <c r="AD42" s="91">
        <f>[37]Novembro!$F$33</f>
        <v>95</v>
      </c>
      <c r="AE42" s="91">
        <f>[37]Novembro!$F$34</f>
        <v>95</v>
      </c>
      <c r="AF42" s="81">
        <f t="shared" si="1"/>
        <v>99</v>
      </c>
      <c r="AG42" s="90">
        <f t="shared" si="2"/>
        <v>93.2</v>
      </c>
    </row>
    <row r="43" spans="1:35" x14ac:dyDescent="0.2">
      <c r="A43" s="50" t="s">
        <v>139</v>
      </c>
      <c r="B43" s="91">
        <f>[38]Novembro!$F$5</f>
        <v>100</v>
      </c>
      <c r="C43" s="91">
        <f>[38]Novembro!$F$6</f>
        <v>100</v>
      </c>
      <c r="D43" s="91">
        <f>[38]Novembro!$F$7</f>
        <v>100</v>
      </c>
      <c r="E43" s="91">
        <f>[38]Novembro!$F$8</f>
        <v>100</v>
      </c>
      <c r="F43" s="91">
        <f>[38]Novembro!$F$9</f>
        <v>100</v>
      </c>
      <c r="G43" s="91">
        <f>[38]Novembro!$F$10</f>
        <v>100</v>
      </c>
      <c r="H43" s="91">
        <f>[38]Novembro!$F$11</f>
        <v>100</v>
      </c>
      <c r="I43" s="91">
        <f>[38]Novembro!$F$12</f>
        <v>100</v>
      </c>
      <c r="J43" s="91">
        <f>[38]Novembro!$F$13</f>
        <v>100</v>
      </c>
      <c r="K43" s="91">
        <f>[38]Novembro!$F$14</f>
        <v>100</v>
      </c>
      <c r="L43" s="91">
        <f>[38]Novembro!$F$15</f>
        <v>85</v>
      </c>
      <c r="M43" s="91">
        <f>[38]Novembro!$F$16</f>
        <v>100</v>
      </c>
      <c r="N43" s="91">
        <f>[38]Novembro!$F$17</f>
        <v>100</v>
      </c>
      <c r="O43" s="91">
        <f>[38]Novembro!$F$18</f>
        <v>100</v>
      </c>
      <c r="P43" s="91">
        <f>[38]Novembro!$F$19</f>
        <v>100</v>
      </c>
      <c r="Q43" s="91">
        <f>[38]Novembro!$F$20</f>
        <v>100</v>
      </c>
      <c r="R43" s="91">
        <f>[38]Novembro!$F$21</f>
        <v>100</v>
      </c>
      <c r="S43" s="91">
        <f>[38]Novembro!$F$22</f>
        <v>100</v>
      </c>
      <c r="T43" s="91">
        <f>[38]Novembro!$F$23</f>
        <v>100</v>
      </c>
      <c r="U43" s="91">
        <f>[38]Novembro!$F$24</f>
        <v>100</v>
      </c>
      <c r="V43" s="91">
        <f>[38]Novembro!$F$25</f>
        <v>100</v>
      </c>
      <c r="W43" s="91">
        <f>[38]Novembro!$F$26</f>
        <v>100</v>
      </c>
      <c r="X43" s="91">
        <f>[38]Novembro!$F$27</f>
        <v>100</v>
      </c>
      <c r="Y43" s="91">
        <f>[38]Novembro!$F$28</f>
        <v>100</v>
      </c>
      <c r="Z43" s="91">
        <f>[38]Novembro!$F$29</f>
        <v>97</v>
      </c>
      <c r="AA43" s="91">
        <f>[38]Novembro!$F$30</f>
        <v>100</v>
      </c>
      <c r="AB43" s="91">
        <f>[38]Novembro!$F$31</f>
        <v>99</v>
      </c>
      <c r="AC43" s="91">
        <f>[38]Novembro!$F$32</f>
        <v>100</v>
      </c>
      <c r="AD43" s="91">
        <f>[38]Novembro!$F$33</f>
        <v>100</v>
      </c>
      <c r="AE43" s="91">
        <f>[38]Novembro!$F$34</f>
        <v>100</v>
      </c>
      <c r="AF43" s="81">
        <f t="shared" si="1"/>
        <v>100</v>
      </c>
      <c r="AG43" s="90">
        <f t="shared" si="2"/>
        <v>99.36666666666666</v>
      </c>
    </row>
    <row r="44" spans="1:35" x14ac:dyDescent="0.2">
      <c r="A44" s="50" t="s">
        <v>17</v>
      </c>
      <c r="B44" s="91">
        <f>[39]Novembro!$F$5</f>
        <v>90</v>
      </c>
      <c r="C44" s="91">
        <f>[39]Novembro!$F$6</f>
        <v>97</v>
      </c>
      <c r="D44" s="91">
        <f>[39]Novembro!$F$7</f>
        <v>97</v>
      </c>
      <c r="E44" s="91">
        <f>[39]Novembro!$F$8</f>
        <v>97</v>
      </c>
      <c r="F44" s="91">
        <f>[39]Novembro!$F$9</f>
        <v>93</v>
      </c>
      <c r="G44" s="91">
        <f>[39]Novembro!$F$10</f>
        <v>96</v>
      </c>
      <c r="H44" s="91">
        <f>[39]Novembro!$F$11</f>
        <v>96</v>
      </c>
      <c r="I44" s="91">
        <f>[39]Novembro!$F$12</f>
        <v>97</v>
      </c>
      <c r="J44" s="91">
        <f>[39]Novembro!$F$13</f>
        <v>94</v>
      </c>
      <c r="K44" s="91">
        <f>[39]Novembro!$F$14</f>
        <v>84</v>
      </c>
      <c r="L44" s="91">
        <f>[39]Novembro!$F$15</f>
        <v>80</v>
      </c>
      <c r="M44" s="91">
        <f>[39]Novembro!$F$16</f>
        <v>96</v>
      </c>
      <c r="N44" s="91">
        <f>[39]Novembro!$F$17</f>
        <v>95</v>
      </c>
      <c r="O44" s="91">
        <f>[39]Novembro!$F$18</f>
        <v>81</v>
      </c>
      <c r="P44" s="91">
        <f>[39]Novembro!$F$19</f>
        <v>89</v>
      </c>
      <c r="Q44" s="91">
        <f>[39]Novembro!$F$20</f>
        <v>94</v>
      </c>
      <c r="R44" s="91">
        <f>[39]Novembro!$F$21</f>
        <v>94</v>
      </c>
      <c r="S44" s="91">
        <f>[39]Novembro!$F$22</f>
        <v>94</v>
      </c>
      <c r="T44" s="91">
        <f>[39]Novembro!$F$23</f>
        <v>98</v>
      </c>
      <c r="U44" s="91">
        <f>[39]Novembro!$F$24</f>
        <v>96</v>
      </c>
      <c r="V44" s="91">
        <f>[39]Novembro!$F$25</f>
        <v>97</v>
      </c>
      <c r="W44" s="91">
        <f>[39]Novembro!$F$26</f>
        <v>96</v>
      </c>
      <c r="X44" s="91">
        <f>[39]Novembro!$F$27</f>
        <v>94</v>
      </c>
      <c r="Y44" s="91">
        <f>[39]Novembro!$F$28</f>
        <v>90</v>
      </c>
      <c r="Z44" s="91">
        <f>[39]Novembro!$F$29</f>
        <v>80</v>
      </c>
      <c r="AA44" s="91">
        <f>[39]Novembro!$F$30</f>
        <v>83</v>
      </c>
      <c r="AB44" s="91">
        <f>[39]Novembro!$F$31</f>
        <v>90</v>
      </c>
      <c r="AC44" s="91">
        <f>[39]Novembro!$F$32</f>
        <v>87</v>
      </c>
      <c r="AD44" s="91">
        <f>[39]Novembro!$F$33</f>
        <v>91</v>
      </c>
      <c r="AE44" s="91">
        <f>[39]Novembro!$F$34</f>
        <v>94</v>
      </c>
      <c r="AF44" s="81">
        <f t="shared" si="1"/>
        <v>98</v>
      </c>
      <c r="AG44" s="90">
        <f t="shared" si="2"/>
        <v>92</v>
      </c>
      <c r="AI44" t="s">
        <v>33</v>
      </c>
    </row>
    <row r="45" spans="1:35" hidden="1" x14ac:dyDescent="0.2">
      <c r="A45" s="50" t="s">
        <v>144</v>
      </c>
      <c r="B45" s="91" t="str">
        <f>[40]Novembro!$F$5</f>
        <v>*</v>
      </c>
      <c r="C45" s="91" t="str">
        <f>[40]Novembro!$F$6</f>
        <v>*</v>
      </c>
      <c r="D45" s="91" t="str">
        <f>[40]Novembro!$F$7</f>
        <v>*</v>
      </c>
      <c r="E45" s="91" t="str">
        <f>[40]Novembro!$F$8</f>
        <v>*</v>
      </c>
      <c r="F45" s="91" t="str">
        <f>[40]Novembro!$F$9</f>
        <v>*</v>
      </c>
      <c r="G45" s="91" t="str">
        <f>[40]Novembro!$F$10</f>
        <v>*</v>
      </c>
      <c r="H45" s="91" t="str">
        <f>[40]Novembro!$F$11</f>
        <v>*</v>
      </c>
      <c r="I45" s="91" t="str">
        <f>[40]Novembro!$F$12</f>
        <v>*</v>
      </c>
      <c r="J45" s="91" t="str">
        <f>[40]Novembro!$F$13</f>
        <v>*</v>
      </c>
      <c r="K45" s="91" t="str">
        <f>[40]Novembro!$F$14</f>
        <v>*</v>
      </c>
      <c r="L45" s="91" t="str">
        <f>[40]Novembro!$F$15</f>
        <v>*</v>
      </c>
      <c r="M45" s="91" t="str">
        <f>[40]Novembro!$F$16</f>
        <v>*</v>
      </c>
      <c r="N45" s="91" t="str">
        <f>[40]Novembro!$F$17</f>
        <v>*</v>
      </c>
      <c r="O45" s="91" t="str">
        <f>[40]Novembro!$F$18</f>
        <v>*</v>
      </c>
      <c r="P45" s="91" t="str">
        <f>[40]Novembro!$F$19</f>
        <v>*</v>
      </c>
      <c r="Q45" s="91" t="str">
        <f>[40]Novembro!$F$20</f>
        <v>*</v>
      </c>
      <c r="R45" s="91" t="str">
        <f>[40]Novembro!$F$21</f>
        <v>*</v>
      </c>
      <c r="S45" s="91" t="str">
        <f>[40]Novembro!$F$22</f>
        <v>*</v>
      </c>
      <c r="T45" s="91" t="str">
        <f>[40]Novembro!$F$23</f>
        <v>*</v>
      </c>
      <c r="U45" s="91" t="str">
        <f>[40]Novembro!$F$24</f>
        <v>*</v>
      </c>
      <c r="V45" s="91" t="str">
        <f>[40]Novembro!$F$25</f>
        <v>*</v>
      </c>
      <c r="W45" s="91" t="str">
        <f>[40]Novembro!$F$26</f>
        <v>*</v>
      </c>
      <c r="X45" s="91" t="str">
        <f>[40]Novembro!$F$27</f>
        <v>*</v>
      </c>
      <c r="Y45" s="91" t="str">
        <f>[40]Novembro!$F$28</f>
        <v>*</v>
      </c>
      <c r="Z45" s="91" t="str">
        <f>[40]Novembro!$F$29</f>
        <v>*</v>
      </c>
      <c r="AA45" s="91" t="str">
        <f>[40]Novembro!$F$30</f>
        <v>*</v>
      </c>
      <c r="AB45" s="91" t="str">
        <f>[40]Novembro!$F$31</f>
        <v>*</v>
      </c>
      <c r="AC45" s="91" t="str">
        <f>[40]Novembro!$F$32</f>
        <v>*</v>
      </c>
      <c r="AD45" s="91" t="str">
        <f>[40]Novembro!$F$33</f>
        <v>*</v>
      </c>
      <c r="AE45" s="91" t="str">
        <f>[40]Novembro!$F$34</f>
        <v>*</v>
      </c>
      <c r="AF45" s="81" t="s">
        <v>203</v>
      </c>
      <c r="AG45" s="90" t="s">
        <v>203</v>
      </c>
      <c r="AI45" t="s">
        <v>33</v>
      </c>
    </row>
    <row r="46" spans="1:35" x14ac:dyDescent="0.2">
      <c r="A46" s="50" t="s">
        <v>18</v>
      </c>
      <c r="B46" s="91">
        <f>[41]Novembro!$F$5</f>
        <v>88</v>
      </c>
      <c r="C46" s="91">
        <f>[41]Novembro!$F$6</f>
        <v>99</v>
      </c>
      <c r="D46" s="91">
        <f>[41]Novembro!$F$7</f>
        <v>100</v>
      </c>
      <c r="E46" s="91">
        <f>[41]Novembro!$F$8</f>
        <v>99</v>
      </c>
      <c r="F46" s="91">
        <f>[41]Novembro!$F$9</f>
        <v>98</v>
      </c>
      <c r="G46" s="91">
        <f>[41]Novembro!$F$10</f>
        <v>97</v>
      </c>
      <c r="H46" s="91">
        <f>[41]Novembro!$F$11</f>
        <v>99</v>
      </c>
      <c r="I46" s="91">
        <f>[41]Novembro!$F$12</f>
        <v>99</v>
      </c>
      <c r="J46" s="91">
        <f>[41]Novembro!$F$13</f>
        <v>96</v>
      </c>
      <c r="K46" s="91">
        <f>[41]Novembro!$F$14</f>
        <v>93</v>
      </c>
      <c r="L46" s="91">
        <f>[41]Novembro!$F$15</f>
        <v>87</v>
      </c>
      <c r="M46" s="91">
        <f>[41]Novembro!$F$16</f>
        <v>92</v>
      </c>
      <c r="N46" s="91">
        <f>[41]Novembro!$F$17</f>
        <v>80</v>
      </c>
      <c r="O46" s="91">
        <f>[41]Novembro!$F$18</f>
        <v>67</v>
      </c>
      <c r="P46" s="91">
        <f>[41]Novembro!$F$19</f>
        <v>83</v>
      </c>
      <c r="Q46" s="91">
        <f>[41]Novembro!$F$20</f>
        <v>84</v>
      </c>
      <c r="R46" s="91">
        <f>[41]Novembro!$F$21</f>
        <v>86</v>
      </c>
      <c r="S46" s="91">
        <f>[41]Novembro!$F$22</f>
        <v>82</v>
      </c>
      <c r="T46" s="91">
        <f>[41]Novembro!$F$23</f>
        <v>87</v>
      </c>
      <c r="U46" s="91">
        <f>[41]Novembro!$F$24</f>
        <v>93</v>
      </c>
      <c r="V46" s="91">
        <f>[41]Novembro!$F$25</f>
        <v>99</v>
      </c>
      <c r="W46" s="91">
        <f>[41]Novembro!$F$26</f>
        <v>99</v>
      </c>
      <c r="X46" s="91">
        <f>[41]Novembro!$F$27</f>
        <v>95</v>
      </c>
      <c r="Y46" s="91">
        <f>[41]Novembro!$F$28</f>
        <v>91</v>
      </c>
      <c r="Z46" s="91">
        <f>[41]Novembro!$F$29</f>
        <v>79</v>
      </c>
      <c r="AA46" s="91">
        <f>[41]Novembro!$F$30</f>
        <v>72</v>
      </c>
      <c r="AB46" s="91">
        <f>[41]Novembro!$F$31</f>
        <v>83</v>
      </c>
      <c r="AC46" s="91">
        <f>[41]Novembro!$F$32</f>
        <v>99</v>
      </c>
      <c r="AD46" s="91">
        <f>[41]Novembro!$F$33</f>
        <v>100</v>
      </c>
      <c r="AE46" s="91">
        <f>[41]Novembro!$F$34</f>
        <v>98</v>
      </c>
      <c r="AF46" s="81">
        <f>MAX(B46:AE46)</f>
        <v>100</v>
      </c>
      <c r="AG46" s="90">
        <f>AVERAGE(B46:AE46)</f>
        <v>90.8</v>
      </c>
      <c r="AH46" s="11" t="s">
        <v>33</v>
      </c>
      <c r="AI46" t="s">
        <v>33</v>
      </c>
    </row>
    <row r="47" spans="1:35" x14ac:dyDescent="0.2">
      <c r="A47" s="50" t="s">
        <v>21</v>
      </c>
      <c r="B47" s="91">
        <f>[42]Novembro!$F$5</f>
        <v>92</v>
      </c>
      <c r="C47" s="91">
        <f>[42]Novembro!$F$6</f>
        <v>93</v>
      </c>
      <c r="D47" s="91">
        <f>[42]Novembro!$F$7</f>
        <v>94</v>
      </c>
      <c r="E47" s="91">
        <f>[42]Novembro!$F$8</f>
        <v>91</v>
      </c>
      <c r="F47" s="91">
        <f>[42]Novembro!$F$9</f>
        <v>88</v>
      </c>
      <c r="G47" s="91">
        <f>[42]Novembro!$F$10</f>
        <v>91</v>
      </c>
      <c r="H47" s="91">
        <f>[42]Novembro!$F$11</f>
        <v>94</v>
      </c>
      <c r="I47" s="91">
        <f>[42]Novembro!$F$12</f>
        <v>94</v>
      </c>
      <c r="J47" s="91">
        <f>[42]Novembro!$F$13</f>
        <v>86</v>
      </c>
      <c r="K47" s="91">
        <f>[42]Novembro!$F$14</f>
        <v>82</v>
      </c>
      <c r="L47" s="91">
        <f>[42]Novembro!$F$15</f>
        <v>69</v>
      </c>
      <c r="M47" s="91">
        <f>[42]Novembro!$F$16</f>
        <v>76</v>
      </c>
      <c r="N47" s="91">
        <f>[42]Novembro!$F$17</f>
        <v>90</v>
      </c>
      <c r="O47" s="91">
        <f>[42]Novembro!$F$18</f>
        <v>76</v>
      </c>
      <c r="P47" s="91">
        <f>[42]Novembro!$F$19</f>
        <v>75</v>
      </c>
      <c r="Q47" s="91">
        <f>[42]Novembro!$F$20</f>
        <v>81</v>
      </c>
      <c r="R47" s="91">
        <f>[42]Novembro!$F$21</f>
        <v>77</v>
      </c>
      <c r="S47" s="91">
        <f>[42]Novembro!$F$22</f>
        <v>85</v>
      </c>
      <c r="T47" s="91">
        <f>[42]Novembro!$F$23</f>
        <v>87</v>
      </c>
      <c r="U47" s="91">
        <f>[42]Novembro!$F$24</f>
        <v>86</v>
      </c>
      <c r="V47" s="91">
        <f>[42]Novembro!$F$25</f>
        <v>93</v>
      </c>
      <c r="W47" s="91">
        <f>[42]Novembro!$F$26</f>
        <v>93</v>
      </c>
      <c r="X47" s="91">
        <f>[42]Novembro!$F$27</f>
        <v>90</v>
      </c>
      <c r="Y47" s="91">
        <f>[42]Novembro!$F$28</f>
        <v>90</v>
      </c>
      <c r="Z47" s="91">
        <f>[42]Novembro!$F$29</f>
        <v>63</v>
      </c>
      <c r="AA47" s="91">
        <f>[42]Novembro!$F$30</f>
        <v>67</v>
      </c>
      <c r="AB47" s="91">
        <f>[42]Novembro!$F$31</f>
        <v>79</v>
      </c>
      <c r="AC47" s="91">
        <f>[42]Novembro!$F$32</f>
        <v>80</v>
      </c>
      <c r="AD47" s="91">
        <f>[42]Novembro!$F$33</f>
        <v>83</v>
      </c>
      <c r="AE47" s="91">
        <f>[42]Novembro!$F$34</f>
        <v>91</v>
      </c>
      <c r="AF47" s="81">
        <f>MAX(B47:AE47)</f>
        <v>94</v>
      </c>
      <c r="AG47" s="90">
        <f>AVERAGE(B47:AE47)</f>
        <v>84.533333333333331</v>
      </c>
      <c r="AI47" t="s">
        <v>33</v>
      </c>
    </row>
    <row r="48" spans="1:35" x14ac:dyDescent="0.2">
      <c r="A48" s="50" t="s">
        <v>32</v>
      </c>
      <c r="B48" s="91">
        <f>[43]Novembro!$F$5</f>
        <v>83</v>
      </c>
      <c r="C48" s="91">
        <f>[43]Novembro!$F$6</f>
        <v>100</v>
      </c>
      <c r="D48" s="91">
        <f>[43]Novembro!$F$7</f>
        <v>100</v>
      </c>
      <c r="E48" s="91">
        <f>[43]Novembro!$F$8</f>
        <v>100</v>
      </c>
      <c r="F48" s="91">
        <f>[43]Novembro!$F$9</f>
        <v>100</v>
      </c>
      <c r="G48" s="91">
        <f>[43]Novembro!$F$10</f>
        <v>100</v>
      </c>
      <c r="H48" s="91">
        <f>[43]Novembro!$F$11</f>
        <v>100</v>
      </c>
      <c r="I48" s="91">
        <f>[43]Novembro!$F$12</f>
        <v>100</v>
      </c>
      <c r="J48" s="91">
        <f>[43]Novembro!$F$13</f>
        <v>100</v>
      </c>
      <c r="K48" s="91">
        <f>[43]Novembro!$F$14</f>
        <v>92</v>
      </c>
      <c r="L48" s="91">
        <f>[43]Novembro!$F$15</f>
        <v>89</v>
      </c>
      <c r="M48" s="91">
        <f>[43]Novembro!$F$16</f>
        <v>100</v>
      </c>
      <c r="N48" s="91">
        <f>[43]Novembro!$F$17</f>
        <v>100</v>
      </c>
      <c r="O48" s="91">
        <f>[43]Novembro!$F$18</f>
        <v>100</v>
      </c>
      <c r="P48" s="91">
        <f>[43]Novembro!$F$19</f>
        <v>98</v>
      </c>
      <c r="Q48" s="91">
        <f>[43]Novembro!$F$20</f>
        <v>88</v>
      </c>
      <c r="R48" s="91">
        <f>[43]Novembro!$F$21</f>
        <v>100</v>
      </c>
      <c r="S48" s="91">
        <f>[43]Novembro!$F$22</f>
        <v>95</v>
      </c>
      <c r="T48" s="91">
        <f>[43]Novembro!$F$23</f>
        <v>95</v>
      </c>
      <c r="U48" s="91">
        <f>[43]Novembro!$F$24</f>
        <v>100</v>
      </c>
      <c r="V48" s="91">
        <f>[43]Novembro!$F$25</f>
        <v>100</v>
      </c>
      <c r="W48" s="91">
        <f>[43]Novembro!$F$26</f>
        <v>97</v>
      </c>
      <c r="X48" s="91">
        <f>[43]Novembro!$F$27</f>
        <v>97</v>
      </c>
      <c r="Y48" s="91">
        <f>[43]Novembro!$F$28</f>
        <v>100</v>
      </c>
      <c r="Z48" s="91">
        <f>[43]Novembro!$F$29</f>
        <v>92</v>
      </c>
      <c r="AA48" s="91">
        <f>[43]Novembro!$F$30</f>
        <v>92</v>
      </c>
      <c r="AB48" s="91">
        <f>[43]Novembro!$F$31</f>
        <v>95</v>
      </c>
      <c r="AC48" s="91">
        <f>[43]Novembro!$F$32</f>
        <v>84</v>
      </c>
      <c r="AD48" s="91">
        <f>[43]Novembro!$F$33</f>
        <v>83</v>
      </c>
      <c r="AE48" s="91">
        <f>[43]Novembro!$F$34</f>
        <v>100</v>
      </c>
      <c r="AF48" s="81">
        <f>MAX(B48:AE48)</f>
        <v>100</v>
      </c>
      <c r="AG48" s="90">
        <f>AVERAGE(B48:AE48)</f>
        <v>96</v>
      </c>
      <c r="AH48" s="11" t="s">
        <v>33</v>
      </c>
      <c r="AI48" t="s">
        <v>33</v>
      </c>
    </row>
    <row r="49" spans="1:35" x14ac:dyDescent="0.2">
      <c r="A49" s="50" t="s">
        <v>19</v>
      </c>
      <c r="B49" s="91">
        <f>[44]Novembro!$F$5</f>
        <v>72</v>
      </c>
      <c r="C49" s="91">
        <f>[44]Novembro!$F$6</f>
        <v>94</v>
      </c>
      <c r="D49" s="91">
        <f>[44]Novembro!$F$7</f>
        <v>94</v>
      </c>
      <c r="E49" s="91">
        <f>[44]Novembro!$F$8</f>
        <v>94</v>
      </c>
      <c r="F49" s="91">
        <f>[44]Novembro!$F$9</f>
        <v>93</v>
      </c>
      <c r="G49" s="91">
        <f>[44]Novembro!$F$10</f>
        <v>91</v>
      </c>
      <c r="H49" s="91">
        <f>[44]Novembro!$F$11</f>
        <v>94</v>
      </c>
      <c r="I49" s="91">
        <f>[44]Novembro!$F$12</f>
        <v>94</v>
      </c>
      <c r="J49" s="91">
        <f>[44]Novembro!$F$13</f>
        <v>88</v>
      </c>
      <c r="K49" s="91">
        <f>[44]Novembro!$F$14</f>
        <v>78</v>
      </c>
      <c r="L49" s="91">
        <f>[44]Novembro!$F$15</f>
        <v>72</v>
      </c>
      <c r="M49" s="91">
        <f>[44]Novembro!$F$16</f>
        <v>70</v>
      </c>
      <c r="N49" s="91">
        <f>[44]Novembro!$F$17</f>
        <v>88</v>
      </c>
      <c r="O49" s="91">
        <f>[44]Novembro!$F$18</f>
        <v>74</v>
      </c>
      <c r="P49" s="91">
        <f>[44]Novembro!$F$19</f>
        <v>72</v>
      </c>
      <c r="Q49" s="91">
        <f>[44]Novembro!$F$20</f>
        <v>89</v>
      </c>
      <c r="R49" s="91">
        <f>[44]Novembro!$F$21</f>
        <v>85</v>
      </c>
      <c r="S49" s="91">
        <f>[44]Novembro!$F$22</f>
        <v>84</v>
      </c>
      <c r="T49" s="91">
        <f>[44]Novembro!$F$23</f>
        <v>78</v>
      </c>
      <c r="U49" s="91">
        <f>[44]Novembro!$F$24</f>
        <v>80</v>
      </c>
      <c r="V49" s="91">
        <f>[44]Novembro!$F$25</f>
        <v>92</v>
      </c>
      <c r="W49" s="91">
        <f>[44]Novembro!$F$26</f>
        <v>94</v>
      </c>
      <c r="X49" s="91">
        <f>[44]Novembro!$F$27</f>
        <v>83</v>
      </c>
      <c r="Y49" s="91">
        <f>[44]Novembro!$F$28</f>
        <v>69</v>
      </c>
      <c r="Z49" s="91">
        <f>[44]Novembro!$F$29</f>
        <v>62</v>
      </c>
      <c r="AA49" s="91">
        <f>[44]Novembro!$F$30</f>
        <v>72</v>
      </c>
      <c r="AB49" s="91">
        <f>[44]Novembro!$F$31</f>
        <v>76</v>
      </c>
      <c r="AC49" s="91">
        <f>[44]Novembro!$F$32</f>
        <v>85</v>
      </c>
      <c r="AD49" s="91">
        <f>[44]Novembro!$F$33</f>
        <v>95</v>
      </c>
      <c r="AE49" s="91">
        <f>[44]Novembro!$F$34</f>
        <v>91</v>
      </c>
      <c r="AF49" s="81">
        <f>MAX(B49:AE49)</f>
        <v>95</v>
      </c>
      <c r="AG49" s="90">
        <f>AVERAGE(B49:AE49)</f>
        <v>83.433333333333337</v>
      </c>
    </row>
    <row r="50" spans="1:35" s="5" customFormat="1" ht="17.100000000000001" customHeight="1" x14ac:dyDescent="0.2">
      <c r="A50" s="51" t="s">
        <v>22</v>
      </c>
      <c r="B50" s="92">
        <f t="shared" ref="B50:AE50" si="3">MAX(B5:B49)</f>
        <v>100</v>
      </c>
      <c r="C50" s="92">
        <f t="shared" si="3"/>
        <v>100</v>
      </c>
      <c r="D50" s="92">
        <f t="shared" si="3"/>
        <v>100</v>
      </c>
      <c r="E50" s="92">
        <f t="shared" si="3"/>
        <v>100</v>
      </c>
      <c r="F50" s="92">
        <f t="shared" si="3"/>
        <v>100</v>
      </c>
      <c r="G50" s="92">
        <f t="shared" si="3"/>
        <v>100</v>
      </c>
      <c r="H50" s="92">
        <f t="shared" si="3"/>
        <v>100</v>
      </c>
      <c r="I50" s="92">
        <f t="shared" si="3"/>
        <v>100</v>
      </c>
      <c r="J50" s="92">
        <f t="shared" si="3"/>
        <v>100</v>
      </c>
      <c r="K50" s="92">
        <f t="shared" si="3"/>
        <v>100</v>
      </c>
      <c r="L50" s="92">
        <f t="shared" si="3"/>
        <v>100</v>
      </c>
      <c r="M50" s="92">
        <f t="shared" si="3"/>
        <v>100</v>
      </c>
      <c r="N50" s="92">
        <f t="shared" si="3"/>
        <v>100</v>
      </c>
      <c r="O50" s="92">
        <f t="shared" si="3"/>
        <v>100</v>
      </c>
      <c r="P50" s="92">
        <f t="shared" si="3"/>
        <v>100</v>
      </c>
      <c r="Q50" s="92">
        <f t="shared" si="3"/>
        <v>100</v>
      </c>
      <c r="R50" s="92">
        <f t="shared" si="3"/>
        <v>100</v>
      </c>
      <c r="S50" s="92">
        <f t="shared" si="3"/>
        <v>100</v>
      </c>
      <c r="T50" s="92">
        <f t="shared" si="3"/>
        <v>100</v>
      </c>
      <c r="U50" s="92">
        <f t="shared" si="3"/>
        <v>100</v>
      </c>
      <c r="V50" s="92">
        <f t="shared" si="3"/>
        <v>100</v>
      </c>
      <c r="W50" s="92">
        <f t="shared" si="3"/>
        <v>100</v>
      </c>
      <c r="X50" s="92">
        <f t="shared" si="3"/>
        <v>100</v>
      </c>
      <c r="Y50" s="92">
        <f t="shared" si="3"/>
        <v>100</v>
      </c>
      <c r="Z50" s="92">
        <f t="shared" si="3"/>
        <v>100</v>
      </c>
      <c r="AA50" s="92">
        <f t="shared" si="3"/>
        <v>100</v>
      </c>
      <c r="AB50" s="92">
        <f t="shared" si="3"/>
        <v>100</v>
      </c>
      <c r="AC50" s="92">
        <f t="shared" si="3"/>
        <v>100</v>
      </c>
      <c r="AD50" s="92">
        <f t="shared" si="3"/>
        <v>100</v>
      </c>
      <c r="AE50" s="92">
        <f t="shared" si="3"/>
        <v>100</v>
      </c>
      <c r="AF50" s="81">
        <f>MAX(AF5:AF49)</f>
        <v>100</v>
      </c>
      <c r="AG50" s="90">
        <f>AVERAGE(B50:AE50)</f>
        <v>100</v>
      </c>
      <c r="AI50" s="5" t="s">
        <v>33</v>
      </c>
    </row>
    <row r="51" spans="1:35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52"/>
      <c r="AF51" s="46"/>
      <c r="AG51" s="47"/>
    </row>
    <row r="52" spans="1:35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46"/>
      <c r="AG52" s="45"/>
    </row>
    <row r="53" spans="1:35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46"/>
      <c r="AG53" s="45"/>
      <c r="AH53" s="11" t="s">
        <v>33</v>
      </c>
    </row>
    <row r="54" spans="1:35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46"/>
      <c r="AG54" s="72"/>
    </row>
    <row r="55" spans="1:35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8"/>
      <c r="AF55" s="46"/>
      <c r="AG55" s="47"/>
      <c r="AI55" t="s">
        <v>33</v>
      </c>
    </row>
    <row r="56" spans="1:35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49"/>
      <c r="AF56" s="46"/>
      <c r="AG56" s="47"/>
    </row>
    <row r="57" spans="1:35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5" x14ac:dyDescent="0.2">
      <c r="AI58" t="s">
        <v>33</v>
      </c>
    </row>
    <row r="59" spans="1:35" x14ac:dyDescent="0.2">
      <c r="U59" s="2" t="s">
        <v>33</v>
      </c>
      <c r="Y59" s="2" t="s">
        <v>33</v>
      </c>
      <c r="AI59" t="s">
        <v>33</v>
      </c>
    </row>
    <row r="60" spans="1:35" x14ac:dyDescent="0.2">
      <c r="L60" s="2" t="s">
        <v>33</v>
      </c>
      <c r="Q60" s="2" t="s">
        <v>33</v>
      </c>
      <c r="U60" s="2" t="s">
        <v>33</v>
      </c>
      <c r="AD60" s="2" t="s">
        <v>33</v>
      </c>
      <c r="AI60" t="s">
        <v>33</v>
      </c>
    </row>
    <row r="61" spans="1:35" x14ac:dyDescent="0.2">
      <c r="O61" s="2" t="s">
        <v>33</v>
      </c>
      <c r="AB61" s="2" t="s">
        <v>33</v>
      </c>
      <c r="AF61" s="7" t="s">
        <v>33</v>
      </c>
    </row>
    <row r="62" spans="1:35" x14ac:dyDescent="0.2">
      <c r="G62" s="2" t="s">
        <v>33</v>
      </c>
      <c r="L62" s="2" t="s">
        <v>33</v>
      </c>
    </row>
    <row r="63" spans="1:35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I63" t="s">
        <v>33</v>
      </c>
    </row>
    <row r="64" spans="1:35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2" x14ac:dyDescent="0.2">
      <c r="V65" s="2" t="s">
        <v>33</v>
      </c>
      <c r="W65" s="2" t="s">
        <v>33</v>
      </c>
      <c r="X65" s="2" t="s">
        <v>33</v>
      </c>
      <c r="Y65" s="2" t="s">
        <v>33</v>
      </c>
      <c r="AF65" s="7" t="s">
        <v>33</v>
      </c>
    </row>
    <row r="66" spans="7:32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2" x14ac:dyDescent="0.2">
      <c r="R67" s="2" t="s">
        <v>33</v>
      </c>
      <c r="U67" s="2" t="s">
        <v>33</v>
      </c>
    </row>
    <row r="68" spans="7:32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2" x14ac:dyDescent="0.2">
      <c r="N70" s="2" t="s">
        <v>33</v>
      </c>
    </row>
    <row r="71" spans="7:32" x14ac:dyDescent="0.2">
      <c r="U71" s="2" t="s">
        <v>33</v>
      </c>
    </row>
    <row r="76" spans="7:32" x14ac:dyDescent="0.2">
      <c r="W76" s="2" t="s">
        <v>33</v>
      </c>
    </row>
  </sheetData>
  <mergeCells count="35">
    <mergeCell ref="Z3:Z4"/>
    <mergeCell ref="A1:AG1"/>
    <mergeCell ref="T52:X52"/>
    <mergeCell ref="A2:A4"/>
    <mergeCell ref="S3:S4"/>
    <mergeCell ref="V3:V4"/>
    <mergeCell ref="B2:AG2"/>
    <mergeCell ref="AE3:AE4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T53:X53"/>
    <mergeCell ref="U3:U4"/>
    <mergeCell ref="T3:T4"/>
    <mergeCell ref="P3:P4"/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25" t="s">
        <v>216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7"/>
    </row>
    <row r="2" spans="1:33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3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26</v>
      </c>
      <c r="AG3" s="79" t="s">
        <v>24</v>
      </c>
    </row>
    <row r="4" spans="1:33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88">
        <f>[1]Novembro!$G$5</f>
        <v>34</v>
      </c>
      <c r="C5" s="88">
        <f>[1]Novembro!$G$6</f>
        <v>74</v>
      </c>
      <c r="D5" s="88">
        <f>[1]Novembro!$G$7</f>
        <v>73</v>
      </c>
      <c r="E5" s="88">
        <f>[1]Novembro!$G$8</f>
        <v>36</v>
      </c>
      <c r="F5" s="88">
        <f>[1]Novembro!$G$9</f>
        <v>43</v>
      </c>
      <c r="G5" s="88">
        <f>[1]Novembro!$G$10</f>
        <v>65</v>
      </c>
      <c r="H5" s="88">
        <f>[1]Novembro!$G$11</f>
        <v>74</v>
      </c>
      <c r="I5" s="88">
        <f>[1]Novembro!$G$12</f>
        <v>49</v>
      </c>
      <c r="J5" s="88">
        <f>[1]Novembro!$G$13</f>
        <v>34</v>
      </c>
      <c r="K5" s="88">
        <f>[1]Novembro!$G$14</f>
        <v>31</v>
      </c>
      <c r="L5" s="88">
        <f>[1]Novembro!$G$15</f>
        <v>28</v>
      </c>
      <c r="M5" s="88">
        <f>[1]Novembro!$G$16</f>
        <v>43</v>
      </c>
      <c r="N5" s="88">
        <f>[1]Novembro!$G$17</f>
        <v>36</v>
      </c>
      <c r="O5" s="88">
        <f>[1]Novembro!$G$18</f>
        <v>34</v>
      </c>
      <c r="P5" s="88">
        <f>[1]Novembro!$G$19</f>
        <v>38</v>
      </c>
      <c r="Q5" s="88">
        <f>[1]Novembro!$G$20</f>
        <v>34</v>
      </c>
      <c r="R5" s="88">
        <f>[1]Novembro!$G$21</f>
        <v>38</v>
      </c>
      <c r="S5" s="88">
        <f>[1]Novembro!$G$22</f>
        <v>29</v>
      </c>
      <c r="T5" s="88">
        <f>[1]Novembro!$G$23</f>
        <v>30</v>
      </c>
      <c r="U5" s="88">
        <f>[1]Novembro!$G$24</f>
        <v>40</v>
      </c>
      <c r="V5" s="88">
        <f>[1]Novembro!$G$25</f>
        <v>38</v>
      </c>
      <c r="W5" s="88">
        <f>[1]Novembro!$G$26</f>
        <v>46</v>
      </c>
      <c r="X5" s="88">
        <f>[1]Novembro!$G$27</f>
        <v>38</v>
      </c>
      <c r="Y5" s="88">
        <f>[1]Novembro!$G$28</f>
        <v>29</v>
      </c>
      <c r="Z5" s="88">
        <f>[1]Novembro!$G$29</f>
        <v>24</v>
      </c>
      <c r="AA5" s="88">
        <f>[1]Novembro!$G$30</f>
        <v>24</v>
      </c>
      <c r="AB5" s="88">
        <f>[1]Novembro!$G$31</f>
        <v>35</v>
      </c>
      <c r="AC5" s="88">
        <f>[1]Novembro!$G$32</f>
        <v>30</v>
      </c>
      <c r="AD5" s="88">
        <f>[1]Novembro!$G$33</f>
        <v>38</v>
      </c>
      <c r="AE5" s="88">
        <f>[1]Novembro!$G$34</f>
        <v>38</v>
      </c>
      <c r="AF5" s="81">
        <f t="shared" ref="AF5:AF11" si="1">MIN(B5:AE5)</f>
        <v>24</v>
      </c>
      <c r="AG5" s="90">
        <f t="shared" ref="AG5:AG25" si="2">AVERAGE(B5:AE5)</f>
        <v>40.1</v>
      </c>
    </row>
    <row r="6" spans="1:33" x14ac:dyDescent="0.2">
      <c r="A6" s="50" t="s">
        <v>0</v>
      </c>
      <c r="B6" s="91">
        <f>[2]Novembro!$G$5</f>
        <v>44</v>
      </c>
      <c r="C6" s="91">
        <f>[2]Novembro!$G$6</f>
        <v>49</v>
      </c>
      <c r="D6" s="91">
        <f>[2]Novembro!$G$7</f>
        <v>57</v>
      </c>
      <c r="E6" s="91">
        <f>[2]Novembro!$G$8</f>
        <v>41</v>
      </c>
      <c r="F6" s="91">
        <f>[2]Novembro!$G$9</f>
        <v>51</v>
      </c>
      <c r="G6" s="91">
        <f>[2]Novembro!$G$10</f>
        <v>59</v>
      </c>
      <c r="H6" s="91">
        <f>[2]Novembro!$G$11</f>
        <v>56</v>
      </c>
      <c r="I6" s="91">
        <f>[2]Novembro!$G$12</f>
        <v>38</v>
      </c>
      <c r="J6" s="91">
        <f>[2]Novembro!$G$13</f>
        <v>17</v>
      </c>
      <c r="K6" s="91">
        <f>[2]Novembro!$G$14</f>
        <v>25</v>
      </c>
      <c r="L6" s="91">
        <f>[2]Novembro!$G$15</f>
        <v>19</v>
      </c>
      <c r="M6" s="91">
        <f>[2]Novembro!$G$16</f>
        <v>34</v>
      </c>
      <c r="N6" s="91">
        <f>[2]Novembro!$G$17</f>
        <v>19</v>
      </c>
      <c r="O6" s="91">
        <f>[2]Novembro!$G$18</f>
        <v>15</v>
      </c>
      <c r="P6" s="91">
        <f>[2]Novembro!$G$19</f>
        <v>24</v>
      </c>
      <c r="Q6" s="91">
        <f>[2]Novembro!$G$20</f>
        <v>31</v>
      </c>
      <c r="R6" s="91">
        <f>[2]Novembro!$G$21</f>
        <v>27</v>
      </c>
      <c r="S6" s="91">
        <f>[2]Novembro!$G$22</f>
        <v>26</v>
      </c>
      <c r="T6" s="91">
        <f>[2]Novembro!$G$23</f>
        <v>24</v>
      </c>
      <c r="U6" s="91">
        <f>[2]Novembro!$G$24</f>
        <v>31</v>
      </c>
      <c r="V6" s="91">
        <f>[2]Novembro!$G$25</f>
        <v>28</v>
      </c>
      <c r="W6" s="91">
        <f>[2]Novembro!$G$26</f>
        <v>51</v>
      </c>
      <c r="X6" s="91">
        <f>[2]Novembro!$G$27</f>
        <v>37</v>
      </c>
      <c r="Y6" s="91">
        <f>[2]Novembro!$G$28</f>
        <v>28</v>
      </c>
      <c r="Z6" s="91">
        <f>[2]Novembro!$G$29</f>
        <v>30</v>
      </c>
      <c r="AA6" s="91">
        <f>[2]Novembro!$G$30</f>
        <v>20</v>
      </c>
      <c r="AB6" s="91">
        <f>[2]Novembro!$G$31</f>
        <v>31</v>
      </c>
      <c r="AC6" s="91">
        <f>[2]Novembro!$G$32</f>
        <v>35</v>
      </c>
      <c r="AD6" s="91">
        <f>[2]Novembro!$G$33</f>
        <v>35</v>
      </c>
      <c r="AE6" s="91">
        <f>[2]Novembro!$G$34</f>
        <v>58</v>
      </c>
      <c r="AF6" s="81">
        <f t="shared" si="1"/>
        <v>15</v>
      </c>
      <c r="AG6" s="90">
        <f t="shared" si="2"/>
        <v>34.666666666666664</v>
      </c>
    </row>
    <row r="7" spans="1:33" x14ac:dyDescent="0.2">
      <c r="A7" s="50" t="s">
        <v>86</v>
      </c>
      <c r="B7" s="91">
        <f>[3]Novembro!$G$5</f>
        <v>39</v>
      </c>
      <c r="C7" s="91">
        <f>[3]Novembro!$G$6</f>
        <v>67</v>
      </c>
      <c r="D7" s="91">
        <f>[3]Novembro!$G$7</f>
        <v>66</v>
      </c>
      <c r="E7" s="91">
        <f>[3]Novembro!$G$8</f>
        <v>47</v>
      </c>
      <c r="F7" s="91">
        <f>[3]Novembro!$G$9</f>
        <v>58</v>
      </c>
      <c r="G7" s="91">
        <f>[3]Novembro!$G$10</f>
        <v>51</v>
      </c>
      <c r="H7" s="91">
        <f>[3]Novembro!$G$11</f>
        <v>61</v>
      </c>
      <c r="I7" s="91">
        <f>[3]Novembro!$G$12</f>
        <v>50</v>
      </c>
      <c r="J7" s="91">
        <f>[3]Novembro!$G$13</f>
        <v>33</v>
      </c>
      <c r="K7" s="91">
        <f>[3]Novembro!$G$14</f>
        <v>41</v>
      </c>
      <c r="L7" s="91">
        <f>[3]Novembro!$G$15</f>
        <v>35</v>
      </c>
      <c r="M7" s="91">
        <f>[3]Novembro!$G$16</f>
        <v>33</v>
      </c>
      <c r="N7" s="91">
        <f>[3]Novembro!$G$17</f>
        <v>22</v>
      </c>
      <c r="O7" s="91">
        <f>[3]Novembro!$G$18</f>
        <v>29</v>
      </c>
      <c r="P7" s="91">
        <f>[3]Novembro!$G$19</f>
        <v>35</v>
      </c>
      <c r="Q7" s="91">
        <f>[3]Novembro!$G$20</f>
        <v>40</v>
      </c>
      <c r="R7" s="91">
        <f>[3]Novembro!$G$21</f>
        <v>39</v>
      </c>
      <c r="S7" s="91">
        <f>[3]Novembro!$G$22</f>
        <v>22</v>
      </c>
      <c r="T7" s="91">
        <f>[3]Novembro!$G$23</f>
        <v>32</v>
      </c>
      <c r="U7" s="91">
        <f>[3]Novembro!$G$24</f>
        <v>43</v>
      </c>
      <c r="V7" s="91">
        <f>[3]Novembro!$G$25</f>
        <v>63</v>
      </c>
      <c r="W7" s="91">
        <f>[3]Novembro!$G$26</f>
        <v>58</v>
      </c>
      <c r="X7" s="91">
        <f>[3]Novembro!$G$27</f>
        <v>44</v>
      </c>
      <c r="Y7" s="91">
        <f>[3]Novembro!$G$28</f>
        <v>35</v>
      </c>
      <c r="Z7" s="91">
        <f>[3]Novembro!$G$29</f>
        <v>25</v>
      </c>
      <c r="AA7" s="91">
        <f>[3]Novembro!$G$30</f>
        <v>36</v>
      </c>
      <c r="AB7" s="91">
        <f>[3]Novembro!$G$31</f>
        <v>41</v>
      </c>
      <c r="AC7" s="91">
        <f>[3]Novembro!$G$32</f>
        <v>42</v>
      </c>
      <c r="AD7" s="91">
        <f>[3]Novembro!$G$33</f>
        <v>42</v>
      </c>
      <c r="AE7" s="91">
        <f>[3]Novembro!$G$34</f>
        <v>48</v>
      </c>
      <c r="AF7" s="81">
        <f t="shared" si="1"/>
        <v>22</v>
      </c>
      <c r="AG7" s="90">
        <f t="shared" si="2"/>
        <v>42.56666666666667</v>
      </c>
    </row>
    <row r="8" spans="1:33" ht="12" customHeight="1" x14ac:dyDescent="0.2">
      <c r="A8" s="50" t="s">
        <v>1</v>
      </c>
      <c r="B8" s="91">
        <f>[4]Novembro!$G$5</f>
        <v>45</v>
      </c>
      <c r="C8" s="91">
        <f>[4]Novembro!$G$6</f>
        <v>65</v>
      </c>
      <c r="D8" s="91">
        <f>[4]Novembro!$G$7</f>
        <v>74</v>
      </c>
      <c r="E8" s="91">
        <f>[4]Novembro!$G$8</f>
        <v>47</v>
      </c>
      <c r="F8" s="91">
        <f>[4]Novembro!$G$9</f>
        <v>53</v>
      </c>
      <c r="G8" s="91">
        <f>[4]Novembro!$G$10</f>
        <v>52</v>
      </c>
      <c r="H8" s="91">
        <f>[4]Novembro!$G$11</f>
        <v>60</v>
      </c>
      <c r="I8" s="91">
        <f>[4]Novembro!$G$12</f>
        <v>42</v>
      </c>
      <c r="J8" s="91">
        <f>[4]Novembro!$G$13</f>
        <v>21</v>
      </c>
      <c r="K8" s="91">
        <f>[4]Novembro!$G$14</f>
        <v>32</v>
      </c>
      <c r="L8" s="91">
        <f>[4]Novembro!$G$15</f>
        <v>28</v>
      </c>
      <c r="M8" s="91">
        <f>[4]Novembro!$G$16</f>
        <v>46</v>
      </c>
      <c r="N8" s="91">
        <f>[4]Novembro!$G$17</f>
        <v>26</v>
      </c>
      <c r="O8" s="91">
        <f>[4]Novembro!$G$18</f>
        <v>24</v>
      </c>
      <c r="P8" s="91">
        <f>[4]Novembro!$G$19</f>
        <v>25</v>
      </c>
      <c r="Q8" s="91">
        <f>[4]Novembro!$G$20</f>
        <v>37</v>
      </c>
      <c r="R8" s="91">
        <f>[4]Novembro!$G$21</f>
        <v>44</v>
      </c>
      <c r="S8" s="91">
        <f>[4]Novembro!$G$22</f>
        <v>42</v>
      </c>
      <c r="T8" s="91">
        <f>[4]Novembro!$G$23</f>
        <v>44</v>
      </c>
      <c r="U8" s="91">
        <f>[4]Novembro!$G$24</f>
        <v>39</v>
      </c>
      <c r="V8" s="91">
        <f>[4]Novembro!$G$25</f>
        <v>56</v>
      </c>
      <c r="W8" s="91">
        <f>[4]Novembro!$G$26</f>
        <v>47</v>
      </c>
      <c r="X8" s="91">
        <f>[4]Novembro!$G$27</f>
        <v>49</v>
      </c>
      <c r="Y8" s="91">
        <f>[4]Novembro!$G$28</f>
        <v>31</v>
      </c>
      <c r="Z8" s="91">
        <f>[4]Novembro!$G$29</f>
        <v>31</v>
      </c>
      <c r="AA8" s="91">
        <f>[4]Novembro!$G$30</f>
        <v>38</v>
      </c>
      <c r="AB8" s="91">
        <f>[4]Novembro!$G$31</f>
        <v>42</v>
      </c>
      <c r="AC8" s="91">
        <f>[4]Novembro!$G$32</f>
        <v>39</v>
      </c>
      <c r="AD8" s="91">
        <f>[4]Novembro!$G$33</f>
        <v>33</v>
      </c>
      <c r="AE8" s="91">
        <f>[4]Novembro!$G$34</f>
        <v>50</v>
      </c>
      <c r="AF8" s="81">
        <f t="shared" si="1"/>
        <v>21</v>
      </c>
      <c r="AG8" s="90">
        <f t="shared" si="2"/>
        <v>42.06666666666667</v>
      </c>
    </row>
    <row r="9" spans="1:33" x14ac:dyDescent="0.2">
      <c r="A9" s="50" t="s">
        <v>149</v>
      </c>
      <c r="B9" s="91">
        <f>[5]Novembro!$G$5</f>
        <v>52</v>
      </c>
      <c r="C9" s="91">
        <f>[5]Novembro!$G$6</f>
        <v>56</v>
      </c>
      <c r="D9" s="91">
        <f>[5]Novembro!$G$7</f>
        <v>60</v>
      </c>
      <c r="E9" s="91">
        <f>[5]Novembro!$G$8</f>
        <v>53</v>
      </c>
      <c r="F9" s="91">
        <f>[5]Novembro!$G$9</f>
        <v>58</v>
      </c>
      <c r="G9" s="91">
        <f>[5]Novembro!$G$10</f>
        <v>65</v>
      </c>
      <c r="H9" s="91">
        <f>[5]Novembro!$G$11</f>
        <v>69</v>
      </c>
      <c r="I9" s="91">
        <f>[5]Novembro!$G$12</f>
        <v>47</v>
      </c>
      <c r="J9" s="91">
        <f>[5]Novembro!$G$13</f>
        <v>35</v>
      </c>
      <c r="K9" s="91">
        <f>[5]Novembro!$G$14</f>
        <v>33</v>
      </c>
      <c r="L9" s="91">
        <f>[5]Novembro!$G$15</f>
        <v>24</v>
      </c>
      <c r="M9" s="91">
        <f>[5]Novembro!$G$16</f>
        <v>41</v>
      </c>
      <c r="N9" s="91">
        <f>[5]Novembro!$G$17</f>
        <v>23</v>
      </c>
      <c r="O9" s="91">
        <f>[5]Novembro!$G$18</f>
        <v>22</v>
      </c>
      <c r="P9" s="91">
        <f>[5]Novembro!$G$19</f>
        <v>31</v>
      </c>
      <c r="Q9" s="91">
        <f>[5]Novembro!$G$20</f>
        <v>39</v>
      </c>
      <c r="R9" s="91">
        <f>[5]Novembro!$G$21</f>
        <v>30</v>
      </c>
      <c r="S9" s="91">
        <f>[5]Novembro!$G$22</f>
        <v>34</v>
      </c>
      <c r="T9" s="91">
        <f>[5]Novembro!$G$23</f>
        <v>33</v>
      </c>
      <c r="U9" s="91">
        <f>[5]Novembro!$G$24</f>
        <v>42</v>
      </c>
      <c r="V9" s="91">
        <f>[5]Novembro!$G$25</f>
        <v>48</v>
      </c>
      <c r="W9" s="91">
        <f>[5]Novembro!$G$26</f>
        <v>59</v>
      </c>
      <c r="X9" s="91">
        <f>[5]Novembro!$G$27</f>
        <v>45</v>
      </c>
      <c r="Y9" s="91">
        <f>[5]Novembro!$G$28</f>
        <v>36</v>
      </c>
      <c r="Z9" s="91">
        <f>[5]Novembro!$G$29</f>
        <v>41</v>
      </c>
      <c r="AA9" s="91">
        <f>[5]Novembro!$G$30</f>
        <v>27</v>
      </c>
      <c r="AB9" s="91">
        <f>[5]Novembro!$G$31</f>
        <v>40</v>
      </c>
      <c r="AC9" s="91">
        <f>[5]Novembro!$G$32</f>
        <v>44</v>
      </c>
      <c r="AD9" s="91">
        <f>[5]Novembro!$G$33</f>
        <v>44</v>
      </c>
      <c r="AE9" s="91">
        <f>[5]Novembro!$G$34</f>
        <v>55</v>
      </c>
      <c r="AF9" s="81">
        <f t="shared" si="1"/>
        <v>22</v>
      </c>
      <c r="AG9" s="90">
        <f t="shared" si="2"/>
        <v>42.866666666666667</v>
      </c>
    </row>
    <row r="10" spans="1:33" x14ac:dyDescent="0.2">
      <c r="A10" s="50" t="s">
        <v>93</v>
      </c>
      <c r="B10" s="91">
        <f>[6]Novembro!$G$5</f>
        <v>50</v>
      </c>
      <c r="C10" s="91">
        <f>[6]Novembro!$G$6</f>
        <v>76</v>
      </c>
      <c r="D10" s="91">
        <f>[6]Novembro!$G$7</f>
        <v>79</v>
      </c>
      <c r="E10" s="91">
        <f>[6]Novembro!$G$8</f>
        <v>54</v>
      </c>
      <c r="F10" s="91">
        <f>[6]Novembro!$G$9</f>
        <v>50</v>
      </c>
      <c r="G10" s="91">
        <f>[6]Novembro!$G$10</f>
        <v>59</v>
      </c>
      <c r="H10" s="91">
        <f>[6]Novembro!$G$11</f>
        <v>77</v>
      </c>
      <c r="I10" s="91">
        <f>[6]Novembro!$G$12</f>
        <v>52</v>
      </c>
      <c r="J10" s="91">
        <f>[6]Novembro!$G$13</f>
        <v>38</v>
      </c>
      <c r="K10" s="91">
        <f>[6]Novembro!$G$14</f>
        <v>34</v>
      </c>
      <c r="L10" s="91">
        <f>[6]Novembro!$G$15</f>
        <v>37</v>
      </c>
      <c r="M10" s="91">
        <f>[6]Novembro!$G$16</f>
        <v>67</v>
      </c>
      <c r="N10" s="91">
        <f>[6]Novembro!$G$17</f>
        <v>50</v>
      </c>
      <c r="O10" s="91">
        <f>[6]Novembro!$G$18</f>
        <v>38</v>
      </c>
      <c r="P10" s="91">
        <f>[6]Novembro!$G$19</f>
        <v>46</v>
      </c>
      <c r="Q10" s="91">
        <f>[6]Novembro!$G$20</f>
        <v>48</v>
      </c>
      <c r="R10" s="91">
        <f>[6]Novembro!$G$21</f>
        <v>52</v>
      </c>
      <c r="S10" s="91">
        <f>[6]Novembro!$G$22</f>
        <v>51</v>
      </c>
      <c r="T10" s="91">
        <f>[6]Novembro!$G$23</f>
        <v>59</v>
      </c>
      <c r="U10" s="91">
        <f>[6]Novembro!$G$24</f>
        <v>41</v>
      </c>
      <c r="V10" s="91">
        <f>[6]Novembro!$G$25</f>
        <v>69</v>
      </c>
      <c r="W10" s="91">
        <f>[6]Novembro!$G$26</f>
        <v>54</v>
      </c>
      <c r="X10" s="91">
        <f>[6]Novembro!$G$27</f>
        <v>42</v>
      </c>
      <c r="Y10" s="91">
        <f>[6]Novembro!$G$28</f>
        <v>29</v>
      </c>
      <c r="Z10" s="91">
        <f>[6]Novembro!$G$29</f>
        <v>30</v>
      </c>
      <c r="AA10" s="91">
        <f>[6]Novembro!$G$30</f>
        <v>33</v>
      </c>
      <c r="AB10" s="91">
        <f>[6]Novembro!$G$31</f>
        <v>52</v>
      </c>
      <c r="AC10" s="91">
        <f>[6]Novembro!$G$32</f>
        <v>50</v>
      </c>
      <c r="AD10" s="91">
        <f>[6]Novembro!$G$33</f>
        <v>49</v>
      </c>
      <c r="AE10" s="91">
        <f>[6]Novembro!$G$34</f>
        <v>55</v>
      </c>
      <c r="AF10" s="81">
        <f t="shared" si="1"/>
        <v>29</v>
      </c>
      <c r="AG10" s="90">
        <f t="shared" si="2"/>
        <v>50.7</v>
      </c>
    </row>
    <row r="11" spans="1:33" x14ac:dyDescent="0.2">
      <c r="A11" s="50" t="s">
        <v>50</v>
      </c>
      <c r="B11" s="91">
        <f>[7]Novembro!$G$5</f>
        <v>44</v>
      </c>
      <c r="C11" s="91">
        <f>[7]Novembro!$G$6</f>
        <v>58</v>
      </c>
      <c r="D11" s="91">
        <f>[7]Novembro!$G$7</f>
        <v>51</v>
      </c>
      <c r="E11" s="91">
        <f>[7]Novembro!$G$8</f>
        <v>62</v>
      </c>
      <c r="F11" s="91">
        <f>[7]Novembro!$G$9</f>
        <v>51</v>
      </c>
      <c r="G11" s="91">
        <f>[7]Novembro!$G$10</f>
        <v>49</v>
      </c>
      <c r="H11" s="91">
        <f>[7]Novembro!$G$11</f>
        <v>63</v>
      </c>
      <c r="I11" s="91">
        <f>[7]Novembro!$G$12</f>
        <v>51</v>
      </c>
      <c r="J11" s="91">
        <f>[7]Novembro!$G$13</f>
        <v>45</v>
      </c>
      <c r="K11" s="91">
        <f>[7]Novembro!$G$14</f>
        <v>44</v>
      </c>
      <c r="L11" s="91">
        <f>[7]Novembro!$G$15</f>
        <v>34</v>
      </c>
      <c r="M11" s="91">
        <f>[7]Novembro!$G$16</f>
        <v>40</v>
      </c>
      <c r="N11" s="91">
        <f>[7]Novembro!$G$17</f>
        <v>32</v>
      </c>
      <c r="O11" s="91">
        <f>[7]Novembro!$G$18</f>
        <v>42</v>
      </c>
      <c r="P11" s="91">
        <f>[7]Novembro!$G$19</f>
        <v>44</v>
      </c>
      <c r="Q11" s="91">
        <f>[7]Novembro!$G$20</f>
        <v>50</v>
      </c>
      <c r="R11" s="91">
        <f>[7]Novembro!$G$21</f>
        <v>44</v>
      </c>
      <c r="S11" s="91">
        <f>[7]Novembro!$G$22</f>
        <v>23</v>
      </c>
      <c r="T11" s="91">
        <f>[7]Novembro!$G$23</f>
        <v>26</v>
      </c>
      <c r="U11" s="91">
        <f>[7]Novembro!$G$24</f>
        <v>37</v>
      </c>
      <c r="V11" s="91">
        <f>[7]Novembro!$G$25</f>
        <v>61</v>
      </c>
      <c r="W11" s="91">
        <f>[7]Novembro!$G$26</f>
        <v>55</v>
      </c>
      <c r="X11" s="91">
        <f>[7]Novembro!$G$27</f>
        <v>38</v>
      </c>
      <c r="Y11" s="91">
        <f>[7]Novembro!$G$28</f>
        <v>33</v>
      </c>
      <c r="Z11" s="91">
        <f>[7]Novembro!$G$29</f>
        <v>31</v>
      </c>
      <c r="AA11" s="91">
        <f>[7]Novembro!$G$30</f>
        <v>29</v>
      </c>
      <c r="AB11" s="91" t="s">
        <v>203</v>
      </c>
      <c r="AC11" s="91">
        <f>[7]Novembro!$G$32</f>
        <v>34</v>
      </c>
      <c r="AD11" s="91">
        <f>[7]Novembro!$G$33</f>
        <v>59</v>
      </c>
      <c r="AE11" s="91">
        <f>[7]Novembro!$G$34</f>
        <v>47</v>
      </c>
      <c r="AF11" s="81">
        <f t="shared" si="1"/>
        <v>23</v>
      </c>
      <c r="AG11" s="90">
        <f t="shared" si="2"/>
        <v>44.03448275862069</v>
      </c>
    </row>
    <row r="12" spans="1:33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 t="s">
        <v>203</v>
      </c>
      <c r="AG12" s="90" t="e">
        <f t="shared" si="2"/>
        <v>#DIV/0!</v>
      </c>
    </row>
    <row r="13" spans="1:33" x14ac:dyDescent="0.2">
      <c r="A13" s="50" t="s">
        <v>96</v>
      </c>
      <c r="B13" s="91">
        <f>[8]Novembro!$G$5</f>
        <v>50</v>
      </c>
      <c r="C13" s="91">
        <f>[8]Novembro!$G$6</f>
        <v>56</v>
      </c>
      <c r="D13" s="91">
        <f>[8]Novembro!$G$7</f>
        <v>77</v>
      </c>
      <c r="E13" s="91">
        <f>[8]Novembro!$G$8</f>
        <v>43</v>
      </c>
      <c r="F13" s="91">
        <f>[8]Novembro!$G$9</f>
        <v>43</v>
      </c>
      <c r="G13" s="91">
        <f>[8]Novembro!$G$10</f>
        <v>53</v>
      </c>
      <c r="H13" s="91">
        <f>[8]Novembro!$G$11</f>
        <v>59</v>
      </c>
      <c r="I13" s="91">
        <f>[8]Novembro!$G$12</f>
        <v>46</v>
      </c>
      <c r="J13" s="91">
        <f>[8]Novembro!$G$13</f>
        <v>27</v>
      </c>
      <c r="K13" s="91">
        <f>[8]Novembro!$G$14</f>
        <v>35</v>
      </c>
      <c r="L13" s="91">
        <f>[8]Novembro!$G$15</f>
        <v>30</v>
      </c>
      <c r="M13" s="91">
        <f>[8]Novembro!$G$16</f>
        <v>43</v>
      </c>
      <c r="N13" s="91">
        <f>[8]Novembro!$G$17</f>
        <v>22</v>
      </c>
      <c r="O13" s="91">
        <f>[8]Novembro!$G$18</f>
        <v>25</v>
      </c>
      <c r="P13" s="91">
        <f>[8]Novembro!$G$19</f>
        <v>33</v>
      </c>
      <c r="Q13" s="91">
        <f>[8]Novembro!$G$20</f>
        <v>45</v>
      </c>
      <c r="R13" s="91">
        <f>[8]Novembro!$G$21</f>
        <v>44</v>
      </c>
      <c r="S13" s="91">
        <f>[8]Novembro!$G$22</f>
        <v>46</v>
      </c>
      <c r="T13" s="91">
        <f>[8]Novembro!$G$23</f>
        <v>50</v>
      </c>
      <c r="U13" s="91">
        <f>[8]Novembro!$G$24</f>
        <v>58</v>
      </c>
      <c r="V13" s="91">
        <f>[8]Novembro!$G$25</f>
        <v>50</v>
      </c>
      <c r="W13" s="91">
        <f>[8]Novembro!$G$26</f>
        <v>56</v>
      </c>
      <c r="X13" s="91">
        <f>[8]Novembro!$G$27</f>
        <v>39</v>
      </c>
      <c r="Y13" s="91">
        <f>[8]Novembro!$G$28</f>
        <v>32</v>
      </c>
      <c r="Z13" s="91">
        <f>[8]Novembro!$G$29</f>
        <v>37</v>
      </c>
      <c r="AA13" s="91">
        <f>[8]Novembro!$G$30</f>
        <v>41</v>
      </c>
      <c r="AB13" s="91">
        <f>[8]Novembro!$G$31</f>
        <v>44</v>
      </c>
      <c r="AC13" s="91">
        <f>[8]Novembro!$G$32</f>
        <v>38</v>
      </c>
      <c r="AD13" s="91">
        <f>[8]Novembro!$G$33</f>
        <v>39</v>
      </c>
      <c r="AE13" s="91">
        <f>[8]Novembro!$G$34</f>
        <v>56</v>
      </c>
      <c r="AF13" s="81">
        <f>MIN(B13:AE13)</f>
        <v>22</v>
      </c>
      <c r="AG13" s="90">
        <f t="shared" si="2"/>
        <v>43.9</v>
      </c>
    </row>
    <row r="14" spans="1:33" hidden="1" x14ac:dyDescent="0.2">
      <c r="A14" s="50" t="s">
        <v>100</v>
      </c>
      <c r="B14" s="91" t="str">
        <f>[9]Novembro!$G$5</f>
        <v>*</v>
      </c>
      <c r="C14" s="91" t="str">
        <f>[9]Novembro!$G$6</f>
        <v>*</v>
      </c>
      <c r="D14" s="91" t="str">
        <f>[9]Novembro!$G$7</f>
        <v>*</v>
      </c>
      <c r="E14" s="91" t="str">
        <f>[9]Novembro!$G$8</f>
        <v>*</v>
      </c>
      <c r="F14" s="91" t="str">
        <f>[9]Novembro!$G$9</f>
        <v>*</v>
      </c>
      <c r="G14" s="91" t="str">
        <f>[9]Novembro!$G$10</f>
        <v>*</v>
      </c>
      <c r="H14" s="91" t="str">
        <f>[9]Novembro!$G$11</f>
        <v>*</v>
      </c>
      <c r="I14" s="91" t="str">
        <f>[9]Novembro!$G$12</f>
        <v>*</v>
      </c>
      <c r="J14" s="91" t="str">
        <f>[9]Novembro!$G$13</f>
        <v>*</v>
      </c>
      <c r="K14" s="91" t="str">
        <f>[9]Novembro!$G$14</f>
        <v>*</v>
      </c>
      <c r="L14" s="91" t="str">
        <f>[9]Novembro!$G$15</f>
        <v>*</v>
      </c>
      <c r="M14" s="91" t="str">
        <f>[9]Novembro!$G$16</f>
        <v>*</v>
      </c>
      <c r="N14" s="91" t="str">
        <f>[9]Novembro!$G$17</f>
        <v>*</v>
      </c>
      <c r="O14" s="91" t="str">
        <f>[9]Novembro!$G$18</f>
        <v>*</v>
      </c>
      <c r="P14" s="91" t="str">
        <f>[9]Novembro!$G$19</f>
        <v>*</v>
      </c>
      <c r="Q14" s="91" t="str">
        <f>[9]Novembro!$G$20</f>
        <v>*</v>
      </c>
      <c r="R14" s="91" t="str">
        <f>[9]Novembro!$G$21</f>
        <v>*</v>
      </c>
      <c r="S14" s="91" t="str">
        <f>[9]Novembro!$G$22</f>
        <v>*</v>
      </c>
      <c r="T14" s="91" t="str">
        <f>[9]Novembro!$G$23</f>
        <v>*</v>
      </c>
      <c r="U14" s="91" t="str">
        <f>[9]Novembro!$G$24</f>
        <v>*</v>
      </c>
      <c r="V14" s="91" t="str">
        <f>[9]Novembro!$G$25</f>
        <v>*</v>
      </c>
      <c r="W14" s="91" t="str">
        <f>[9]Novembro!$G$26</f>
        <v>*</v>
      </c>
      <c r="X14" s="91" t="str">
        <f>[9]Novembro!$G$27</f>
        <v>*</v>
      </c>
      <c r="Y14" s="91" t="str">
        <f>[9]Novembro!$G$28</f>
        <v>*</v>
      </c>
      <c r="Z14" s="91" t="str">
        <f>[9]Novembro!$G$29</f>
        <v>*</v>
      </c>
      <c r="AA14" s="91" t="str">
        <f>[9]Novembro!$G$30</f>
        <v>*</v>
      </c>
      <c r="AB14" s="91" t="str">
        <f>[9]Novembro!$G$31</f>
        <v>*</v>
      </c>
      <c r="AC14" s="91" t="str">
        <f>[9]Novembro!$G$32</f>
        <v>*</v>
      </c>
      <c r="AD14" s="91" t="str">
        <f>[9]Novembro!$G$33</f>
        <v>*</v>
      </c>
      <c r="AE14" s="91" t="str">
        <f>[9]Novembro!$G$34</f>
        <v>*</v>
      </c>
      <c r="AF14" s="81" t="s">
        <v>203</v>
      </c>
      <c r="AG14" s="90" t="e">
        <f t="shared" si="2"/>
        <v>#DIV/0!</v>
      </c>
    </row>
    <row r="15" spans="1:33" x14ac:dyDescent="0.2">
      <c r="A15" s="50" t="s">
        <v>103</v>
      </c>
      <c r="B15" s="91">
        <f>[10]Novembro!$G$5</f>
        <v>40</v>
      </c>
      <c r="C15" s="91">
        <f>[10]Novembro!$G$6</f>
        <v>55</v>
      </c>
      <c r="D15" s="91">
        <f>[10]Novembro!$G$7</f>
        <v>66</v>
      </c>
      <c r="E15" s="91">
        <f>[10]Novembro!$G$8</f>
        <v>45</v>
      </c>
      <c r="F15" s="91">
        <f>[10]Novembro!$G$9</f>
        <v>65</v>
      </c>
      <c r="G15" s="91">
        <f>[10]Novembro!$G$10</f>
        <v>65</v>
      </c>
      <c r="H15" s="91">
        <f>[10]Novembro!$G$11</f>
        <v>60</v>
      </c>
      <c r="I15" s="91">
        <f>[10]Novembro!$G$12</f>
        <v>53</v>
      </c>
      <c r="J15" s="91">
        <f>[10]Novembro!$G$13</f>
        <v>31</v>
      </c>
      <c r="K15" s="91">
        <f>[10]Novembro!$G$14</f>
        <v>37</v>
      </c>
      <c r="L15" s="91">
        <f>[10]Novembro!$G$15</f>
        <v>30</v>
      </c>
      <c r="M15" s="91">
        <f>[10]Novembro!$G$16</f>
        <v>41</v>
      </c>
      <c r="N15" s="91">
        <f>[10]Novembro!$G$17</f>
        <v>24</v>
      </c>
      <c r="O15" s="91">
        <f>[10]Novembro!$G$18</f>
        <v>25</v>
      </c>
      <c r="P15" s="91">
        <f>[10]Novembro!$G$19</f>
        <v>34</v>
      </c>
      <c r="Q15" s="91">
        <f>[10]Novembro!$G$20</f>
        <v>39</v>
      </c>
      <c r="R15" s="91">
        <f>[10]Novembro!$G$21</f>
        <v>30</v>
      </c>
      <c r="S15" s="91">
        <f>[10]Novembro!$G$22</f>
        <v>27</v>
      </c>
      <c r="T15" s="91">
        <f>[10]Novembro!$G$23</f>
        <v>27</v>
      </c>
      <c r="U15" s="91">
        <f>[10]Novembro!$G$24</f>
        <v>38</v>
      </c>
      <c r="V15" s="91">
        <f>[10]Novembro!$G$25</f>
        <v>49</v>
      </c>
      <c r="W15" s="91">
        <f>[10]Novembro!$G$26</f>
        <v>56</v>
      </c>
      <c r="X15" s="91">
        <f>[10]Novembro!$G$27</f>
        <v>44</v>
      </c>
      <c r="Y15" s="91">
        <f>[10]Novembro!$G$28</f>
        <v>36</v>
      </c>
      <c r="Z15" s="91">
        <f>[10]Novembro!$G$29</f>
        <v>34</v>
      </c>
      <c r="AA15" s="91">
        <f>[10]Novembro!$G$30</f>
        <v>28</v>
      </c>
      <c r="AB15" s="91">
        <f>[10]Novembro!$G$31</f>
        <v>39</v>
      </c>
      <c r="AC15" s="91">
        <f>[10]Novembro!$G$32</f>
        <v>40</v>
      </c>
      <c r="AD15" s="91">
        <f>[10]Novembro!$G$33</f>
        <v>45</v>
      </c>
      <c r="AE15" s="91">
        <f>[10]Novembro!$G$34</f>
        <v>44</v>
      </c>
      <c r="AF15" s="81">
        <f t="shared" ref="AF15:AF25" si="3">MIN(B15:AE15)</f>
        <v>24</v>
      </c>
      <c r="AG15" s="90">
        <f t="shared" si="2"/>
        <v>41.56666666666667</v>
      </c>
    </row>
    <row r="16" spans="1:33" x14ac:dyDescent="0.2">
      <c r="A16" s="50" t="s">
        <v>150</v>
      </c>
      <c r="B16" s="91">
        <f>[11]Novembro!$G$5</f>
        <v>43</v>
      </c>
      <c r="C16" s="91">
        <f>[11]Novembro!$G$6</f>
        <v>97</v>
      </c>
      <c r="D16" s="91">
        <f>[11]Novembro!$G$7</f>
        <v>71</v>
      </c>
      <c r="E16" s="91">
        <f>[11]Novembro!$G$8</f>
        <v>55</v>
      </c>
      <c r="F16" s="91">
        <f>[11]Novembro!$G$9</f>
        <v>49</v>
      </c>
      <c r="G16" s="91">
        <f>[11]Novembro!$G$10</f>
        <v>56</v>
      </c>
      <c r="H16" s="91">
        <f>[11]Novembro!$G$11</f>
        <v>68</v>
      </c>
      <c r="I16" s="91">
        <f>[11]Novembro!$G$12</f>
        <v>51</v>
      </c>
      <c r="J16" s="91">
        <f>[11]Novembro!$G$13</f>
        <v>39</v>
      </c>
      <c r="K16" s="91">
        <f>[11]Novembro!$G$14</f>
        <v>31</v>
      </c>
      <c r="L16" s="91">
        <f>[11]Novembro!$G$15</f>
        <v>40</v>
      </c>
      <c r="M16" s="91">
        <f>[11]Novembro!$G$16</f>
        <v>72</v>
      </c>
      <c r="N16" s="91">
        <f>[11]Novembro!$G$17</f>
        <v>50</v>
      </c>
      <c r="O16" s="91">
        <f>[11]Novembro!$G$18</f>
        <v>41</v>
      </c>
      <c r="P16" s="91">
        <f>[11]Novembro!$G$19</f>
        <v>43</v>
      </c>
      <c r="Q16" s="91">
        <f>[11]Novembro!$G$20</f>
        <v>48</v>
      </c>
      <c r="R16" s="91">
        <f>[11]Novembro!$G$21</f>
        <v>53</v>
      </c>
      <c r="S16" s="91">
        <f>[11]Novembro!$G$22</f>
        <v>50</v>
      </c>
      <c r="T16" s="91">
        <f>[11]Novembro!$G$23</f>
        <v>58</v>
      </c>
      <c r="U16" s="91">
        <f>[11]Novembro!$G$24</f>
        <v>48</v>
      </c>
      <c r="V16" s="91">
        <f>[11]Novembro!$G$25</f>
        <v>58</v>
      </c>
      <c r="W16" s="91">
        <f>[11]Novembro!$G$26</f>
        <v>48</v>
      </c>
      <c r="X16" s="91">
        <f>[11]Novembro!$G$27</f>
        <v>43</v>
      </c>
      <c r="Y16" s="91">
        <f>[11]Novembro!$G$28</f>
        <v>28</v>
      </c>
      <c r="Z16" s="91">
        <f>[11]Novembro!$G$29</f>
        <v>28</v>
      </c>
      <c r="AA16" s="91">
        <f>[11]Novembro!$G$30</f>
        <v>43</v>
      </c>
      <c r="AB16" s="91">
        <f>[11]Novembro!$G$31</f>
        <v>47</v>
      </c>
      <c r="AC16" s="91">
        <f>[11]Novembro!$G$32</f>
        <v>45</v>
      </c>
      <c r="AD16" s="91">
        <f>[11]Novembro!$G$33</f>
        <v>50</v>
      </c>
      <c r="AE16" s="91">
        <f>[11]Novembro!$G$34</f>
        <v>53</v>
      </c>
      <c r="AF16" s="81">
        <f t="shared" si="3"/>
        <v>28</v>
      </c>
      <c r="AG16" s="90">
        <f t="shared" si="2"/>
        <v>50.2</v>
      </c>
    </row>
    <row r="17" spans="1:38" x14ac:dyDescent="0.2">
      <c r="A17" s="50" t="s">
        <v>2</v>
      </c>
      <c r="B17" s="91">
        <f>[12]Novembro!$G$5</f>
        <v>48</v>
      </c>
      <c r="C17" s="91">
        <f>[12]Novembro!$G$6</f>
        <v>75</v>
      </c>
      <c r="D17" s="91">
        <f>[12]Novembro!$G$7</f>
        <v>70</v>
      </c>
      <c r="E17" s="91">
        <f>[12]Novembro!$G$8</f>
        <v>50</v>
      </c>
      <c r="F17" s="91">
        <f>[12]Novembro!$G$9</f>
        <v>56</v>
      </c>
      <c r="G17" s="91">
        <f>[12]Novembro!$G$10</f>
        <v>64</v>
      </c>
      <c r="H17" s="91">
        <f>[12]Novembro!$G$11</f>
        <v>58</v>
      </c>
      <c r="I17" s="91">
        <f>[12]Novembro!$G$12</f>
        <v>50</v>
      </c>
      <c r="J17" s="91">
        <f>[12]Novembro!$G$13</f>
        <v>31</v>
      </c>
      <c r="K17" s="91">
        <f>[12]Novembro!$G$14</f>
        <v>29</v>
      </c>
      <c r="L17" s="91">
        <f>[12]Novembro!$G$15</f>
        <v>29</v>
      </c>
      <c r="M17" s="91">
        <f>[12]Novembro!$G$16</f>
        <v>45</v>
      </c>
      <c r="N17" s="91">
        <f>[12]Novembro!$G$17</f>
        <v>33</v>
      </c>
      <c r="O17" s="91">
        <f>[12]Novembro!$G$18</f>
        <v>30</v>
      </c>
      <c r="P17" s="91">
        <f>[12]Novembro!$G$19</f>
        <v>35</v>
      </c>
      <c r="Q17" s="91">
        <f>[12]Novembro!$G$20</f>
        <v>40</v>
      </c>
      <c r="R17" s="91">
        <f>[12]Novembro!$G$21</f>
        <v>42</v>
      </c>
      <c r="S17" s="91">
        <f>[12]Novembro!$G$22</f>
        <v>41</v>
      </c>
      <c r="T17" s="91">
        <f>[12]Novembro!$G$23</f>
        <v>44</v>
      </c>
      <c r="U17" s="91">
        <f>[12]Novembro!$G$24</f>
        <v>36</v>
      </c>
      <c r="V17" s="91">
        <f>[12]Novembro!$G$25</f>
        <v>59</v>
      </c>
      <c r="W17" s="91">
        <f>[12]Novembro!$G$26</f>
        <v>43</v>
      </c>
      <c r="X17" s="91">
        <f>[12]Novembro!$G$27</f>
        <v>37</v>
      </c>
      <c r="Y17" s="91">
        <f>[12]Novembro!$G$28</f>
        <v>21</v>
      </c>
      <c r="Z17" s="91">
        <f>[12]Novembro!$G$29</f>
        <v>27</v>
      </c>
      <c r="AA17" s="91">
        <f>[12]Novembro!$G$30</f>
        <v>39</v>
      </c>
      <c r="AB17" s="91">
        <f>[12]Novembro!$G$31</f>
        <v>40</v>
      </c>
      <c r="AC17" s="91">
        <f>[12]Novembro!$G$32</f>
        <v>50</v>
      </c>
      <c r="AD17" s="91">
        <f>[12]Novembro!$G$33</f>
        <v>40</v>
      </c>
      <c r="AE17" s="91">
        <f>[12]Novembro!$G$34</f>
        <v>50</v>
      </c>
      <c r="AF17" s="81">
        <f t="shared" si="3"/>
        <v>21</v>
      </c>
      <c r="AG17" s="90">
        <f t="shared" si="2"/>
        <v>43.733333333333334</v>
      </c>
      <c r="AI17" s="11" t="s">
        <v>33</v>
      </c>
    </row>
    <row r="18" spans="1:38" x14ac:dyDescent="0.2">
      <c r="A18" s="50" t="s">
        <v>3</v>
      </c>
      <c r="B18" s="91">
        <f>[13]Novembro!$G5</f>
        <v>41</v>
      </c>
      <c r="C18" s="91">
        <f>[13]Novembro!$G6</f>
        <v>45</v>
      </c>
      <c r="D18" s="91">
        <f>[13]Novembro!$G7</f>
        <v>70</v>
      </c>
      <c r="E18" s="91">
        <f>[13]Novembro!$G8</f>
        <v>54</v>
      </c>
      <c r="F18" s="91">
        <f>[13]Novembro!$G9</f>
        <v>61</v>
      </c>
      <c r="G18" s="91">
        <f>[13]Novembro!$G10</f>
        <v>49</v>
      </c>
      <c r="H18" s="91">
        <f>[13]Novembro!$G11</f>
        <v>59</v>
      </c>
      <c r="I18" s="91">
        <f>[13]Novembro!$G12</f>
        <v>59</v>
      </c>
      <c r="J18" s="91">
        <f>[13]Novembro!$G13</f>
        <v>36</v>
      </c>
      <c r="K18" s="91">
        <f>[13]Novembro!$G14</f>
        <v>34</v>
      </c>
      <c r="L18" s="91">
        <f>[13]Novembro!$G15</f>
        <v>31</v>
      </c>
      <c r="M18" s="91">
        <f>[13]Novembro!$G16</f>
        <v>46</v>
      </c>
      <c r="N18" s="91">
        <f>[13]Novembro!$G17</f>
        <v>45</v>
      </c>
      <c r="O18" s="91">
        <f>[13]Novembro!$G18</f>
        <v>41</v>
      </c>
      <c r="P18" s="91">
        <f>[13]Novembro!$G19</f>
        <v>39</v>
      </c>
      <c r="Q18" s="91">
        <f>[13]Novembro!$G20</f>
        <v>40</v>
      </c>
      <c r="R18" s="91">
        <f>[13]Novembro!$G21</f>
        <v>50</v>
      </c>
      <c r="S18" s="91">
        <f>[13]Novembro!$G22</f>
        <v>50</v>
      </c>
      <c r="T18" s="91">
        <f>[13]Novembro!$G23</f>
        <v>52</v>
      </c>
      <c r="U18" s="91">
        <f>[13]Novembro!$G24</f>
        <v>47</v>
      </c>
      <c r="V18" s="91">
        <f>[13]Novembro!$G25</f>
        <v>54</v>
      </c>
      <c r="W18" s="91">
        <f>[13]Novembro!$G26</f>
        <v>63</v>
      </c>
      <c r="X18" s="91">
        <f>[13]Novembro!$G27</f>
        <v>49</v>
      </c>
      <c r="Y18" s="91">
        <f>[13]Novembro!$G28</f>
        <v>33</v>
      </c>
      <c r="Z18" s="91">
        <f>[13]Novembro!$G29</f>
        <v>37</v>
      </c>
      <c r="AA18" s="91">
        <f>[13]Novembro!$G30</f>
        <v>31</v>
      </c>
      <c r="AB18" s="91">
        <f>[13]Novembro!$G31</f>
        <v>46</v>
      </c>
      <c r="AC18" s="91">
        <f>[13]Novembro!$G32</f>
        <v>42</v>
      </c>
      <c r="AD18" s="91">
        <f>[13]Novembro!$G33</f>
        <v>63</v>
      </c>
      <c r="AE18" s="91">
        <f>[13]Novembro!$G34</f>
        <v>42</v>
      </c>
      <c r="AF18" s="81">
        <f t="shared" si="3"/>
        <v>31</v>
      </c>
      <c r="AG18" s="90">
        <f t="shared" si="2"/>
        <v>46.966666666666669</v>
      </c>
      <c r="AH18" s="11" t="s">
        <v>33</v>
      </c>
      <c r="AI18" s="11" t="s">
        <v>33</v>
      </c>
    </row>
    <row r="19" spans="1:38" hidden="1" x14ac:dyDescent="0.2">
      <c r="A19" s="50" t="s">
        <v>4</v>
      </c>
      <c r="B19" s="91" t="str">
        <f>[14]Novembro!$G$5</f>
        <v>*</v>
      </c>
      <c r="C19" s="91" t="str">
        <f>[14]Novembro!$G$6</f>
        <v>*</v>
      </c>
      <c r="D19" s="91" t="str">
        <f>[14]Novembro!$G$7</f>
        <v>*</v>
      </c>
      <c r="E19" s="91" t="str">
        <f>[14]Novembro!$G$8</f>
        <v>*</v>
      </c>
      <c r="F19" s="91" t="str">
        <f>[14]Novembro!$G$9</f>
        <v>*</v>
      </c>
      <c r="G19" s="91" t="str">
        <f>[14]Novembro!$G$10</f>
        <v>*</v>
      </c>
      <c r="H19" s="91" t="str">
        <f>[14]Novembro!$G$11</f>
        <v>*</v>
      </c>
      <c r="I19" s="91" t="str">
        <f>[14]Novembro!$G$12</f>
        <v>*</v>
      </c>
      <c r="J19" s="91" t="str">
        <f>[14]Novembro!$G$13</f>
        <v>*</v>
      </c>
      <c r="K19" s="91" t="str">
        <f>[14]Novembro!$G$14</f>
        <v>*</v>
      </c>
      <c r="L19" s="91" t="str">
        <f>[14]Novembro!$G$15</f>
        <v>*</v>
      </c>
      <c r="M19" s="91" t="str">
        <f>[14]Novembro!$G$16</f>
        <v>*</v>
      </c>
      <c r="N19" s="91" t="str">
        <f>[14]Novembro!$G$17</f>
        <v>*</v>
      </c>
      <c r="O19" s="91" t="str">
        <f>[14]Novembro!$G$18</f>
        <v>*</v>
      </c>
      <c r="P19" s="91" t="str">
        <f>[14]Novembro!$G$19</f>
        <v>*</v>
      </c>
      <c r="Q19" s="91" t="str">
        <f>[14]Novembro!$G$20</f>
        <v>*</v>
      </c>
      <c r="R19" s="91" t="str">
        <f>[14]Novembro!$G$21</f>
        <v>*</v>
      </c>
      <c r="S19" s="91" t="str">
        <f>[14]Novembro!$G$22</f>
        <v>*</v>
      </c>
      <c r="T19" s="91" t="str">
        <f>[14]Novembro!$G$23</f>
        <v>*</v>
      </c>
      <c r="U19" s="91" t="str">
        <f>[14]Novembro!$G$24</f>
        <v>*</v>
      </c>
      <c r="V19" s="91" t="str">
        <f>[14]Novembro!$G$25</f>
        <v>*</v>
      </c>
      <c r="W19" s="91" t="str">
        <f>[14]Novembro!$G$26</f>
        <v>*</v>
      </c>
      <c r="X19" s="91" t="str">
        <f>[14]Novembro!$G$27</f>
        <v>*</v>
      </c>
      <c r="Y19" s="91" t="str">
        <f>[14]Novembro!$G$28</f>
        <v>*</v>
      </c>
      <c r="Z19" s="91" t="str">
        <f>[14]Novembro!$G$29</f>
        <v>*</v>
      </c>
      <c r="AA19" s="91" t="str">
        <f>[14]Novembro!$G$30</f>
        <v>*</v>
      </c>
      <c r="AB19" s="91" t="str">
        <f>[14]Novembro!$G$31</f>
        <v>*</v>
      </c>
      <c r="AC19" s="91" t="str">
        <f>[14]Novembro!$G$32</f>
        <v>*</v>
      </c>
      <c r="AD19" s="91" t="str">
        <f>[14]Novembro!$G$33</f>
        <v>*</v>
      </c>
      <c r="AE19" s="91" t="str">
        <f>[14]Novembro!$G$34</f>
        <v>*</v>
      </c>
      <c r="AF19" s="81">
        <f t="shared" si="3"/>
        <v>0</v>
      </c>
      <c r="AG19" s="90" t="e">
        <f t="shared" si="2"/>
        <v>#DIV/0!</v>
      </c>
      <c r="AK19" t="s">
        <v>33</v>
      </c>
    </row>
    <row r="20" spans="1:38" x14ac:dyDescent="0.2">
      <c r="A20" s="50" t="s">
        <v>5</v>
      </c>
      <c r="B20" s="91">
        <f>[15]Novembro!$G$5</f>
        <v>44</v>
      </c>
      <c r="C20" s="91">
        <f>[15]Novembro!$G$6</f>
        <v>60</v>
      </c>
      <c r="D20" s="91">
        <f>[15]Novembro!$G$7</f>
        <v>57</v>
      </c>
      <c r="E20" s="91">
        <f>[15]Novembro!$G$8</f>
        <v>42</v>
      </c>
      <c r="F20" s="91">
        <f>[15]Novembro!$G$9</f>
        <v>44</v>
      </c>
      <c r="G20" s="91">
        <f>[15]Novembro!$G$10</f>
        <v>46</v>
      </c>
      <c r="H20" s="91">
        <f>[15]Novembro!$G$11</f>
        <v>42</v>
      </c>
      <c r="I20" s="91">
        <f>[15]Novembro!$G$12</f>
        <v>34</v>
      </c>
      <c r="J20" s="91">
        <f>[15]Novembro!$G$13</f>
        <v>23</v>
      </c>
      <c r="K20" s="91">
        <f>[15]Novembro!$G$14</f>
        <v>22</v>
      </c>
      <c r="L20" s="91">
        <f>[15]Novembro!$G$15</f>
        <v>22</v>
      </c>
      <c r="M20" s="91">
        <f>[15]Novembro!$G$16</f>
        <v>47</v>
      </c>
      <c r="N20" s="91">
        <f>[15]Novembro!$G$17</f>
        <v>32</v>
      </c>
      <c r="O20" s="91">
        <f>[15]Novembro!$G$18</f>
        <v>23</v>
      </c>
      <c r="P20" s="91">
        <f>[15]Novembro!$G$19</f>
        <v>23</v>
      </c>
      <c r="Q20" s="91">
        <f>[15]Novembro!$G$20</f>
        <v>32</v>
      </c>
      <c r="R20" s="91">
        <f>[15]Novembro!$G$21</f>
        <v>36</v>
      </c>
      <c r="S20" s="91">
        <f>[15]Novembro!$G$22</f>
        <v>43</v>
      </c>
      <c r="T20" s="91">
        <f>[15]Novembro!$G$23</f>
        <v>52</v>
      </c>
      <c r="U20" s="91">
        <f>[15]Novembro!$G$24</f>
        <v>44</v>
      </c>
      <c r="V20" s="91">
        <f>[15]Novembro!$G$25</f>
        <v>40</v>
      </c>
      <c r="W20" s="91">
        <f>[15]Novembro!$G$26</f>
        <v>53</v>
      </c>
      <c r="X20" s="91">
        <f>[15]Novembro!$G$27</f>
        <v>66</v>
      </c>
      <c r="Y20" s="91">
        <f>[15]Novembro!$G$28</f>
        <v>40</v>
      </c>
      <c r="Z20" s="91">
        <f>[15]Novembro!$G$29</f>
        <v>38</v>
      </c>
      <c r="AA20" s="91">
        <f>[15]Novembro!$G$30</f>
        <v>47</v>
      </c>
      <c r="AB20" s="91">
        <f>[15]Novembro!$G$31</f>
        <v>48</v>
      </c>
      <c r="AC20" s="91">
        <f>[15]Novembro!$G$32</f>
        <v>36</v>
      </c>
      <c r="AD20" s="91">
        <f>[15]Novembro!$G$33</f>
        <v>36</v>
      </c>
      <c r="AE20" s="91">
        <f>[15]Novembro!$G$34</f>
        <v>44</v>
      </c>
      <c r="AF20" s="81">
        <f t="shared" si="3"/>
        <v>22</v>
      </c>
      <c r="AG20" s="90">
        <f t="shared" si="2"/>
        <v>40.533333333333331</v>
      </c>
      <c r="AH20" s="11" t="s">
        <v>33</v>
      </c>
    </row>
    <row r="21" spans="1:38" x14ac:dyDescent="0.2">
      <c r="A21" s="50" t="s">
        <v>31</v>
      </c>
      <c r="B21" s="91">
        <f>[16]Novembro!$G$5</f>
        <v>39</v>
      </c>
      <c r="C21" s="91">
        <f>[16]Novembro!$G$6</f>
        <v>56</v>
      </c>
      <c r="D21" s="91">
        <f>[16]Novembro!$G$7</f>
        <v>45</v>
      </c>
      <c r="E21" s="91">
        <f>[16]Novembro!$G$8</f>
        <v>49</v>
      </c>
      <c r="F21" s="91">
        <f>[16]Novembro!$G$9</f>
        <v>56</v>
      </c>
      <c r="G21" s="91">
        <f>[16]Novembro!$G$10</f>
        <v>48</v>
      </c>
      <c r="H21" s="91">
        <f>[16]Novembro!$G$11</f>
        <v>61</v>
      </c>
      <c r="I21" s="91">
        <f>[16]Novembro!$G$12</f>
        <v>75</v>
      </c>
      <c r="J21" s="91">
        <f>[16]Novembro!$G$13</f>
        <v>37</v>
      </c>
      <c r="K21" s="91">
        <f>[16]Novembro!$G$14</f>
        <v>35</v>
      </c>
      <c r="L21" s="91">
        <f>[16]Novembro!$G$15</f>
        <v>42</v>
      </c>
      <c r="M21" s="91">
        <f>[16]Novembro!$G$16</f>
        <v>72</v>
      </c>
      <c r="N21" s="91">
        <f>[16]Novembro!$G$17</f>
        <v>54</v>
      </c>
      <c r="O21" s="91">
        <f>[16]Novembro!$G$18</f>
        <v>36</v>
      </c>
      <c r="P21" s="91">
        <f>[16]Novembro!$G$19</f>
        <v>54</v>
      </c>
      <c r="Q21" s="91">
        <f>[16]Novembro!$G$20</f>
        <v>50</v>
      </c>
      <c r="R21" s="91">
        <f>[16]Novembro!$G$21</f>
        <v>46</v>
      </c>
      <c r="S21" s="91">
        <f>[16]Novembro!$G$22</f>
        <v>56</v>
      </c>
      <c r="T21" s="91">
        <f>[16]Novembro!$G$23</f>
        <v>64</v>
      </c>
      <c r="U21" s="91">
        <f>[16]Novembro!$G$24</f>
        <v>53</v>
      </c>
      <c r="V21" s="91">
        <f>[16]Novembro!$G$25</f>
        <v>50</v>
      </c>
      <c r="W21" s="91">
        <f>[16]Novembro!$G$26</f>
        <v>58</v>
      </c>
      <c r="X21" s="91">
        <f>[16]Novembro!$G$27</f>
        <v>46</v>
      </c>
      <c r="Y21" s="91">
        <f>[16]Novembro!$G$28</f>
        <v>29</v>
      </c>
      <c r="Z21" s="91">
        <f>[16]Novembro!$G$29</f>
        <v>31</v>
      </c>
      <c r="AA21" s="91">
        <f>[16]Novembro!$G$30</f>
        <v>39</v>
      </c>
      <c r="AB21" s="91">
        <f>[16]Novembro!$G$31</f>
        <v>46</v>
      </c>
      <c r="AC21" s="91">
        <f>[16]Novembro!$G$32</f>
        <v>50</v>
      </c>
      <c r="AD21" s="91">
        <f>[16]Novembro!$G$33</f>
        <v>51</v>
      </c>
      <c r="AE21" s="91">
        <f>[16]Novembro!$G$34</f>
        <v>52</v>
      </c>
      <c r="AF21" s="81">
        <f t="shared" si="3"/>
        <v>29</v>
      </c>
      <c r="AG21" s="90">
        <f t="shared" si="2"/>
        <v>49.333333333333336</v>
      </c>
      <c r="AI21" t="s">
        <v>33</v>
      </c>
      <c r="AK21" t="s">
        <v>33</v>
      </c>
    </row>
    <row r="22" spans="1:38" x14ac:dyDescent="0.2">
      <c r="A22" s="50" t="s">
        <v>6</v>
      </c>
      <c r="B22" s="91">
        <f>[17]Novembro!$G$5</f>
        <v>35</v>
      </c>
      <c r="C22" s="91">
        <f>[17]Novembro!$G$6</f>
        <v>70</v>
      </c>
      <c r="D22" s="91">
        <f>[17]Novembro!$G$7</f>
        <v>46</v>
      </c>
      <c r="E22" s="91">
        <f>[17]Novembro!$G$8</f>
        <v>42</v>
      </c>
      <c r="F22" s="91">
        <f>[17]Novembro!$G$9</f>
        <v>50</v>
      </c>
      <c r="G22" s="91">
        <f>[17]Novembro!$G$10</f>
        <v>55</v>
      </c>
      <c r="H22" s="91">
        <f>[17]Novembro!$G$11</f>
        <v>57</v>
      </c>
      <c r="I22" s="91">
        <f>[17]Novembro!$G$12</f>
        <v>48</v>
      </c>
      <c r="J22" s="91">
        <f>[17]Novembro!$G$13</f>
        <v>32</v>
      </c>
      <c r="K22" s="91">
        <f>[17]Novembro!$G$14</f>
        <v>30</v>
      </c>
      <c r="L22" s="91">
        <f>[17]Novembro!$G$15</f>
        <v>38</v>
      </c>
      <c r="M22" s="91">
        <f>[17]Novembro!$G$16</f>
        <v>60</v>
      </c>
      <c r="N22" s="91">
        <f>[17]Novembro!$G$17</f>
        <v>43</v>
      </c>
      <c r="O22" s="91">
        <f>[17]Novembro!$G$18</f>
        <v>32</v>
      </c>
      <c r="P22" s="91">
        <f>[17]Novembro!$G$19</f>
        <v>37</v>
      </c>
      <c r="Q22" s="91">
        <f>[17]Novembro!$G$20</f>
        <v>42</v>
      </c>
      <c r="R22" s="91">
        <f>[17]Novembro!$G$21</f>
        <v>50</v>
      </c>
      <c r="S22" s="91">
        <f>[17]Novembro!$G$22</f>
        <v>44</v>
      </c>
      <c r="T22" s="91">
        <f>[17]Novembro!$G$23</f>
        <v>41</v>
      </c>
      <c r="U22" s="91">
        <f>[17]Novembro!$G$24</f>
        <v>54</v>
      </c>
      <c r="V22" s="91">
        <f>[17]Novembro!$G$25</f>
        <v>35</v>
      </c>
      <c r="W22" s="91">
        <f>[17]Novembro!$G$26</f>
        <v>47</v>
      </c>
      <c r="X22" s="91">
        <f>[17]Novembro!$G$27</f>
        <v>50</v>
      </c>
      <c r="Y22" s="91">
        <f>[17]Novembro!$G$28</f>
        <v>24</v>
      </c>
      <c r="Z22" s="91">
        <f>[17]Novembro!$G$29</f>
        <v>27</v>
      </c>
      <c r="AA22" s="91">
        <f>[17]Novembro!$G$30</f>
        <v>33</v>
      </c>
      <c r="AB22" s="91">
        <f>[17]Novembro!$G$31</f>
        <v>36</v>
      </c>
      <c r="AC22" s="91">
        <f>[17]Novembro!$G$32</f>
        <v>36</v>
      </c>
      <c r="AD22" s="91">
        <f>[17]Novembro!$G$33</f>
        <v>33</v>
      </c>
      <c r="AE22" s="91">
        <f>[17]Novembro!$G$34</f>
        <v>49</v>
      </c>
      <c r="AF22" s="81">
        <f t="shared" si="3"/>
        <v>24</v>
      </c>
      <c r="AG22" s="90">
        <f t="shared" si="2"/>
        <v>42.533333333333331</v>
      </c>
      <c r="AJ22" t="s">
        <v>33</v>
      </c>
      <c r="AK22" t="s">
        <v>33</v>
      </c>
    </row>
    <row r="23" spans="1:38" x14ac:dyDescent="0.2">
      <c r="A23" s="50" t="s">
        <v>7</v>
      </c>
      <c r="B23" s="91">
        <f>[18]Novembro!$G$5</f>
        <v>33</v>
      </c>
      <c r="C23" s="91">
        <f>[18]Novembro!$G$6</f>
        <v>49</v>
      </c>
      <c r="D23" s="91">
        <f>[18]Novembro!$G$7</f>
        <v>66</v>
      </c>
      <c r="E23" s="91">
        <f>[18]Novembro!$G$8</f>
        <v>41</v>
      </c>
      <c r="F23" s="91">
        <f>[18]Novembro!$G$9</f>
        <v>55</v>
      </c>
      <c r="G23" s="91">
        <f>[18]Novembro!$G$10</f>
        <v>51</v>
      </c>
      <c r="H23" s="91">
        <f>[18]Novembro!$G$11</f>
        <v>67</v>
      </c>
      <c r="I23" s="91">
        <f>[18]Novembro!$G$12</f>
        <v>45</v>
      </c>
      <c r="J23" s="91">
        <f>[18]Novembro!$G$13</f>
        <v>27</v>
      </c>
      <c r="K23" s="91">
        <f>[18]Novembro!$G$14</f>
        <v>29</v>
      </c>
      <c r="L23" s="91">
        <f>[18]Novembro!$G$15</f>
        <v>24</v>
      </c>
      <c r="M23" s="91">
        <f>[18]Novembro!$G$16</f>
        <v>30</v>
      </c>
      <c r="N23" s="91">
        <f>[18]Novembro!$G$17</f>
        <v>22</v>
      </c>
      <c r="O23" s="91">
        <f>[18]Novembro!$G$18</f>
        <v>21</v>
      </c>
      <c r="P23" s="91">
        <f>[18]Novembro!$G$19</f>
        <v>26</v>
      </c>
      <c r="Q23" s="91">
        <f>[18]Novembro!$G$20</f>
        <v>34</v>
      </c>
      <c r="R23" s="91">
        <f>[18]Novembro!$G$21</f>
        <v>32</v>
      </c>
      <c r="S23" s="91">
        <f>[18]Novembro!$G$22</f>
        <v>23</v>
      </c>
      <c r="T23" s="91">
        <f>[18]Novembro!$G$23</f>
        <v>25</v>
      </c>
      <c r="U23" s="91">
        <f>[18]Novembro!$G$24</f>
        <v>40</v>
      </c>
      <c r="V23" s="91">
        <f>[18]Novembro!$G$25</f>
        <v>50</v>
      </c>
      <c r="W23" s="91">
        <f>[18]Novembro!$G$26</f>
        <v>50</v>
      </c>
      <c r="X23" s="91">
        <f>[18]Novembro!$G$27</f>
        <v>39</v>
      </c>
      <c r="Y23" s="91">
        <f>[18]Novembro!$G$28</f>
        <v>31</v>
      </c>
      <c r="Z23" s="91">
        <f>[18]Novembro!$G$29</f>
        <v>31</v>
      </c>
      <c r="AA23" s="91">
        <f>[18]Novembro!$G$30</f>
        <v>29</v>
      </c>
      <c r="AB23" s="91">
        <f>[18]Novembro!$G$31</f>
        <v>37</v>
      </c>
      <c r="AC23" s="91">
        <f>[18]Novembro!$G$32</f>
        <v>39</v>
      </c>
      <c r="AD23" s="91">
        <f>[18]Novembro!$G$33</f>
        <v>48</v>
      </c>
      <c r="AE23" s="91">
        <f>[18]Novembro!$G$34</f>
        <v>54</v>
      </c>
      <c r="AF23" s="81">
        <f t="shared" si="3"/>
        <v>21</v>
      </c>
      <c r="AG23" s="90">
        <f t="shared" si="2"/>
        <v>38.266666666666666</v>
      </c>
      <c r="AI23" t="s">
        <v>33</v>
      </c>
      <c r="AJ23" t="s">
        <v>33</v>
      </c>
    </row>
    <row r="24" spans="1:38" x14ac:dyDescent="0.2">
      <c r="A24" s="50" t="s">
        <v>151</v>
      </c>
      <c r="B24" s="91">
        <f>[19]Novembro!$G$5</f>
        <v>33</v>
      </c>
      <c r="C24" s="91">
        <f>[19]Novembro!$G$6</f>
        <v>55</v>
      </c>
      <c r="D24" s="91">
        <f>[19]Novembro!$G$7</f>
        <v>70</v>
      </c>
      <c r="E24" s="91">
        <f>[19]Novembro!$G$8</f>
        <v>46</v>
      </c>
      <c r="F24" s="91">
        <f>[19]Novembro!$G$9</f>
        <v>61</v>
      </c>
      <c r="G24" s="91">
        <f>[19]Novembro!$G$10</f>
        <v>48</v>
      </c>
      <c r="H24" s="91">
        <f>[19]Novembro!$G$11</f>
        <v>57</v>
      </c>
      <c r="I24" s="91">
        <f>[19]Novembro!$G$12</f>
        <v>43</v>
      </c>
      <c r="J24" s="91">
        <f>[19]Novembro!$G$13</f>
        <v>32</v>
      </c>
      <c r="K24" s="91">
        <f>[19]Novembro!$G$14</f>
        <v>36</v>
      </c>
      <c r="L24" s="91">
        <f>[19]Novembro!$G$15</f>
        <v>30</v>
      </c>
      <c r="M24" s="91">
        <f>[19]Novembro!$G$16</f>
        <v>26</v>
      </c>
      <c r="N24" s="91">
        <f>[19]Novembro!$G$17</f>
        <v>17</v>
      </c>
      <c r="O24" s="91">
        <f>[19]Novembro!$G$18</f>
        <v>19</v>
      </c>
      <c r="P24" s="91">
        <f>[19]Novembro!$G$19</f>
        <v>28</v>
      </c>
      <c r="Q24" s="91">
        <f>[19]Novembro!$G$20</f>
        <v>35</v>
      </c>
      <c r="R24" s="91">
        <f>[19]Novembro!$G$21</f>
        <v>34</v>
      </c>
      <c r="S24" s="91">
        <f>[19]Novembro!$G$22</f>
        <v>20</v>
      </c>
      <c r="T24" s="91">
        <f>[19]Novembro!$G$23</f>
        <v>26</v>
      </c>
      <c r="U24" s="91">
        <f>[19]Novembro!$G$24</f>
        <v>32</v>
      </c>
      <c r="V24" s="91">
        <f>[19]Novembro!$G$25</f>
        <v>49</v>
      </c>
      <c r="W24" s="91">
        <f>[19]Novembro!$G$26</f>
        <v>56</v>
      </c>
      <c r="X24" s="91">
        <f>[19]Novembro!$G$27</f>
        <v>43</v>
      </c>
      <c r="Y24" s="91">
        <f>[19]Novembro!$G$28</f>
        <v>34</v>
      </c>
      <c r="Z24" s="91">
        <f>[19]Novembro!$G$29</f>
        <v>30</v>
      </c>
      <c r="AA24" s="91">
        <f>[19]Novembro!$G$30</f>
        <v>32</v>
      </c>
      <c r="AB24" s="91">
        <f>[19]Novembro!$G$31</f>
        <v>29</v>
      </c>
      <c r="AC24" s="91">
        <f>[19]Novembro!$G$32</f>
        <v>44</v>
      </c>
      <c r="AD24" s="91">
        <f>[19]Novembro!$G$33</f>
        <v>45</v>
      </c>
      <c r="AE24" s="91">
        <f>[19]Novembro!$G$34</f>
        <v>50</v>
      </c>
      <c r="AF24" s="81">
        <f t="shared" si="3"/>
        <v>17</v>
      </c>
      <c r="AG24" s="90">
        <f t="shared" si="2"/>
        <v>38.666666666666664</v>
      </c>
      <c r="AI24" t="s">
        <v>33</v>
      </c>
    </row>
    <row r="25" spans="1:38" x14ac:dyDescent="0.2">
      <c r="A25" s="50" t="s">
        <v>152</v>
      </c>
      <c r="B25" s="91">
        <f>[20]Novembro!$G5</f>
        <v>44</v>
      </c>
      <c r="C25" s="91">
        <f>[20]Novembro!$G6</f>
        <v>61</v>
      </c>
      <c r="D25" s="91">
        <f>[20]Novembro!$G7</f>
        <v>57</v>
      </c>
      <c r="E25" s="91">
        <f>[20]Novembro!$G8</f>
        <v>57</v>
      </c>
      <c r="F25" s="91">
        <f>[20]Novembro!$G9</f>
        <v>49</v>
      </c>
      <c r="G25" s="91">
        <f>[20]Novembro!$G10</f>
        <v>58</v>
      </c>
      <c r="H25" s="91">
        <f>[20]Novembro!$G11</f>
        <v>54</v>
      </c>
      <c r="I25" s="91">
        <f>[20]Novembro!$G12</f>
        <v>45</v>
      </c>
      <c r="J25" s="91">
        <f>[20]Novembro!$G13</f>
        <v>30</v>
      </c>
      <c r="K25" s="91">
        <f>[20]Novembro!$G14</f>
        <v>36</v>
      </c>
      <c r="L25" s="91">
        <f>[20]Novembro!$G15</f>
        <v>28</v>
      </c>
      <c r="M25" s="91">
        <f>[20]Novembro!$G16</f>
        <v>47</v>
      </c>
      <c r="N25" s="91">
        <f>[20]Novembro!$G17</f>
        <v>22</v>
      </c>
      <c r="O25" s="91">
        <f>[20]Novembro!$G18</f>
        <v>25</v>
      </c>
      <c r="P25" s="91">
        <f>[20]Novembro!$G19</f>
        <v>32</v>
      </c>
      <c r="Q25" s="91">
        <f>[20]Novembro!$G20</f>
        <v>35</v>
      </c>
      <c r="R25" s="91">
        <f>[20]Novembro!$G21</f>
        <v>31</v>
      </c>
      <c r="S25" s="91">
        <f>[20]Novembro!$G22</f>
        <v>24</v>
      </c>
      <c r="T25" s="91">
        <f>[20]Novembro!$G23</f>
        <v>27</v>
      </c>
      <c r="U25" s="91">
        <f>[20]Novembro!$G24</f>
        <v>35</v>
      </c>
      <c r="V25" s="91">
        <f>[20]Novembro!$G25</f>
        <v>53</v>
      </c>
      <c r="W25" s="91">
        <f>[20]Novembro!$G26</f>
        <v>51</v>
      </c>
      <c r="X25" s="91">
        <f>[20]Novembro!$G27</f>
        <v>41</v>
      </c>
      <c r="Y25" s="91">
        <f>[20]Novembro!$G28</f>
        <v>36</v>
      </c>
      <c r="Z25" s="91">
        <f>[20]Novembro!$G29</f>
        <v>31</v>
      </c>
      <c r="AA25" s="91">
        <f>[20]Novembro!$G30</f>
        <v>28</v>
      </c>
      <c r="AB25" s="91">
        <f>[20]Novembro!$G31</f>
        <v>36</v>
      </c>
      <c r="AC25" s="91">
        <f>[20]Novembro!$G32</f>
        <v>39</v>
      </c>
      <c r="AD25" s="91">
        <f>[20]Novembro!$G33</f>
        <v>54</v>
      </c>
      <c r="AE25" s="91">
        <f>[20]Novembro!$G34</f>
        <v>69</v>
      </c>
      <c r="AF25" s="81">
        <f t="shared" si="3"/>
        <v>22</v>
      </c>
      <c r="AG25" s="90">
        <f t="shared" si="2"/>
        <v>41.166666666666664</v>
      </c>
      <c r="AH25" s="11" t="s">
        <v>33</v>
      </c>
      <c r="AI25" t="s">
        <v>33</v>
      </c>
    </row>
    <row r="26" spans="1:38" x14ac:dyDescent="0.2">
      <c r="A26" s="50" t="s">
        <v>153</v>
      </c>
      <c r="B26" s="91">
        <f>[21]Novembro!$G$5</f>
        <v>46</v>
      </c>
      <c r="C26" s="91">
        <f>[21]Novembro!$G$6</f>
        <v>59</v>
      </c>
      <c r="D26" s="91">
        <f>[21]Novembro!$G$7</f>
        <v>66</v>
      </c>
      <c r="E26" s="91">
        <f>[21]Novembro!$G$8</f>
        <v>44</v>
      </c>
      <c r="F26" s="91">
        <f>[21]Novembro!$G$9</f>
        <v>46</v>
      </c>
      <c r="G26" s="91">
        <f>[21]Novembro!$G$10</f>
        <v>54</v>
      </c>
      <c r="H26" s="91">
        <f>[21]Novembro!$G$11</f>
        <v>58</v>
      </c>
      <c r="I26" s="91">
        <f>[21]Novembro!$G$12</f>
        <v>40</v>
      </c>
      <c r="J26" s="91">
        <f>[21]Novembro!$G$13</f>
        <v>29</v>
      </c>
      <c r="K26" s="91">
        <f>[21]Novembro!$G$14</f>
        <v>34</v>
      </c>
      <c r="L26" s="91">
        <f>[21]Novembro!$G$15</f>
        <v>26</v>
      </c>
      <c r="M26" s="91">
        <f>[21]Novembro!$G$16</f>
        <v>30</v>
      </c>
      <c r="N26" s="91">
        <f>[21]Novembro!$G$17</f>
        <v>19</v>
      </c>
      <c r="O26" s="91">
        <f>[21]Novembro!$G$18</f>
        <v>18</v>
      </c>
      <c r="P26" s="91">
        <f>[21]Novembro!$G$19</f>
        <v>27</v>
      </c>
      <c r="Q26" s="91">
        <f>[21]Novembro!$G$20</f>
        <v>36</v>
      </c>
      <c r="R26" s="91">
        <f>[21]Novembro!$G$21</f>
        <v>33</v>
      </c>
      <c r="S26" s="91">
        <f>[21]Novembro!$G$22</f>
        <v>24</v>
      </c>
      <c r="T26" s="91">
        <f>[21]Novembro!$G$23</f>
        <v>30</v>
      </c>
      <c r="U26" s="91">
        <f>[21]Novembro!$G$24</f>
        <v>40</v>
      </c>
      <c r="V26" s="91">
        <f>[21]Novembro!$G$25</f>
        <v>54</v>
      </c>
      <c r="W26" s="91">
        <f>[21]Novembro!$G$26</f>
        <v>51</v>
      </c>
      <c r="X26" s="91">
        <f>[21]Novembro!$G$27</f>
        <v>41</v>
      </c>
      <c r="Y26" s="91">
        <f>[21]Novembro!$G$28</f>
        <v>33</v>
      </c>
      <c r="Z26" s="91">
        <f>[21]Novembro!$G$29</f>
        <v>34</v>
      </c>
      <c r="AA26" s="91">
        <f>[21]Novembro!$G$30</f>
        <v>32</v>
      </c>
      <c r="AB26" s="91">
        <f>[21]Novembro!$G$31</f>
        <v>38</v>
      </c>
      <c r="AC26" s="91">
        <f>[21]Novembro!$G$32</f>
        <v>38</v>
      </c>
      <c r="AD26" s="91">
        <f>[21]Novembro!$G$33</f>
        <v>44</v>
      </c>
      <c r="AE26" s="91">
        <f>[21]Novembro!$G$34</f>
        <v>54</v>
      </c>
      <c r="AF26" s="81">
        <f t="shared" ref="AF26:AF50" si="4">MIN(B26:AE26)</f>
        <v>18</v>
      </c>
      <c r="AG26" s="90">
        <f t="shared" ref="AG26:AG50" si="5">AVERAGE(B26:AE26)</f>
        <v>39.266666666666666</v>
      </c>
      <c r="AI26" t="s">
        <v>33</v>
      </c>
      <c r="AL26" t="s">
        <v>33</v>
      </c>
    </row>
    <row r="27" spans="1:38" x14ac:dyDescent="0.2">
      <c r="A27" s="50" t="s">
        <v>8</v>
      </c>
      <c r="B27" s="91">
        <f>[22]Novembro!$G$5</f>
        <v>43</v>
      </c>
      <c r="C27" s="91">
        <f>[22]Novembro!$G$6</f>
        <v>61</v>
      </c>
      <c r="D27" s="91">
        <f>[22]Novembro!$G$7</f>
        <v>59</v>
      </c>
      <c r="E27" s="91">
        <f>[22]Novembro!$G$8</f>
        <v>56</v>
      </c>
      <c r="F27" s="91">
        <f>[22]Novembro!$G$9</f>
        <v>50</v>
      </c>
      <c r="G27" s="91">
        <f>[22]Novembro!$G$10</f>
        <v>57</v>
      </c>
      <c r="H27" s="91">
        <f>[22]Novembro!$G$11</f>
        <v>56</v>
      </c>
      <c r="I27" s="91">
        <f>[22]Novembro!$G$12</f>
        <v>45</v>
      </c>
      <c r="J27" s="91">
        <f>[22]Novembro!$G$13</f>
        <v>28</v>
      </c>
      <c r="K27" s="91">
        <f>[22]Novembro!$G$14</f>
        <v>41</v>
      </c>
      <c r="L27" s="91">
        <f>[22]Novembro!$G$15</f>
        <v>27</v>
      </c>
      <c r="M27" s="91">
        <f>[22]Novembro!$G$16</f>
        <v>38</v>
      </c>
      <c r="N27" s="91">
        <f>[22]Novembro!$G$17</f>
        <v>23</v>
      </c>
      <c r="O27" s="91">
        <f>[22]Novembro!$G$18</f>
        <v>24</v>
      </c>
      <c r="P27" s="91">
        <f>[22]Novembro!$G$19</f>
        <v>32</v>
      </c>
      <c r="Q27" s="91">
        <f>[22]Novembro!$G$20</f>
        <v>37</v>
      </c>
      <c r="R27" s="91">
        <f>[22]Novembro!$G$21</f>
        <v>30</v>
      </c>
      <c r="S27" s="91">
        <f>[22]Novembro!$G$22</f>
        <v>25</v>
      </c>
      <c r="T27" s="91">
        <f>[22]Novembro!$G$23</f>
        <v>23</v>
      </c>
      <c r="U27" s="91">
        <f>[22]Novembro!$G$24</f>
        <v>33</v>
      </c>
      <c r="V27" s="91">
        <f>[22]Novembro!$G$25</f>
        <v>55</v>
      </c>
      <c r="W27" s="91">
        <f>[22]Novembro!$G$26</f>
        <v>52</v>
      </c>
      <c r="X27" s="91">
        <f>[22]Novembro!$G$27</f>
        <v>39</v>
      </c>
      <c r="Y27" s="91">
        <f>[22]Novembro!$G$28</f>
        <v>35</v>
      </c>
      <c r="Z27" s="91">
        <f>[22]Novembro!$G$29</f>
        <v>29</v>
      </c>
      <c r="AA27" s="91">
        <f>[22]Novembro!$G$30</f>
        <v>26</v>
      </c>
      <c r="AB27" s="91">
        <f>[22]Novembro!$G$31</f>
        <v>33</v>
      </c>
      <c r="AC27" s="91">
        <f>[22]Novembro!$G$32</f>
        <v>37</v>
      </c>
      <c r="AD27" s="91">
        <f>[22]Novembro!$G$33</f>
        <v>53</v>
      </c>
      <c r="AE27" s="91">
        <f>[22]Novembro!$G$34</f>
        <v>66</v>
      </c>
      <c r="AF27" s="81">
        <f t="shared" si="4"/>
        <v>23</v>
      </c>
      <c r="AG27" s="90">
        <f t="shared" si="5"/>
        <v>40.43333333333333</v>
      </c>
      <c r="AI27" t="s">
        <v>33</v>
      </c>
      <c r="AJ27" t="s">
        <v>33</v>
      </c>
      <c r="AK27" t="s">
        <v>33</v>
      </c>
    </row>
    <row r="28" spans="1:38" x14ac:dyDescent="0.2">
      <c r="A28" s="50" t="s">
        <v>9</v>
      </c>
      <c r="B28" s="91">
        <f>[23]Novembro!$G5</f>
        <v>29</v>
      </c>
      <c r="C28" s="91">
        <f>[23]Novembro!$G6</f>
        <v>66</v>
      </c>
      <c r="D28" s="91">
        <f>[23]Novembro!$G7</f>
        <v>62</v>
      </c>
      <c r="E28" s="91">
        <f>[23]Novembro!$G8</f>
        <v>42</v>
      </c>
      <c r="F28" s="91">
        <f>[23]Novembro!$G9</f>
        <v>55</v>
      </c>
      <c r="G28" s="91">
        <f>[23]Novembro!$G10</f>
        <v>44</v>
      </c>
      <c r="H28" s="91">
        <f>[23]Novembro!$G11</f>
        <v>54</v>
      </c>
      <c r="I28" s="91">
        <f>[23]Novembro!$G12</f>
        <v>47</v>
      </c>
      <c r="J28" s="91">
        <f>[23]Novembro!$G13</f>
        <v>30</v>
      </c>
      <c r="K28" s="91">
        <f>[23]Novembro!$G14</f>
        <v>41</v>
      </c>
      <c r="L28" s="91">
        <f>[23]Novembro!$G15</f>
        <v>31</v>
      </c>
      <c r="M28" s="91">
        <f>[23]Novembro!$G16</f>
        <v>28</v>
      </c>
      <c r="N28" s="91">
        <f>[23]Novembro!$G17</f>
        <v>18</v>
      </c>
      <c r="O28" s="91">
        <f>[23]Novembro!$G18</f>
        <v>23</v>
      </c>
      <c r="P28" s="91">
        <f>[23]Novembro!$G19</f>
        <v>31</v>
      </c>
      <c r="Q28" s="91">
        <f>[23]Novembro!$G20</f>
        <v>38</v>
      </c>
      <c r="R28" s="91">
        <f>[23]Novembro!$G21</f>
        <v>34</v>
      </c>
      <c r="S28" s="91">
        <f>[23]Novembro!$G22</f>
        <v>20</v>
      </c>
      <c r="T28" s="91">
        <f>[23]Novembro!$G23</f>
        <v>26</v>
      </c>
      <c r="U28" s="91">
        <f>[23]Novembro!$G24</f>
        <v>36</v>
      </c>
      <c r="V28" s="91">
        <f>[23]Novembro!$G25</f>
        <v>61</v>
      </c>
      <c r="W28" s="91">
        <f>[23]Novembro!$G26</f>
        <v>51</v>
      </c>
      <c r="X28" s="91">
        <f>[23]Novembro!$G27</f>
        <v>37</v>
      </c>
      <c r="Y28" s="91">
        <f>[23]Novembro!$G28</f>
        <v>29</v>
      </c>
      <c r="Z28" s="91">
        <f>[23]Novembro!$G29</f>
        <v>24</v>
      </c>
      <c r="AA28" s="91">
        <f>[23]Novembro!$G30</f>
        <v>31</v>
      </c>
      <c r="AB28" s="91">
        <f>[23]Novembro!$G31</f>
        <v>29</v>
      </c>
      <c r="AC28" s="91">
        <f>[23]Novembro!$G32</f>
        <v>34</v>
      </c>
      <c r="AD28" s="91">
        <f>[23]Novembro!$G33</f>
        <v>39</v>
      </c>
      <c r="AE28" s="91">
        <f>[23]Novembro!$G34</f>
        <v>43</v>
      </c>
      <c r="AF28" s="81">
        <f t="shared" si="4"/>
        <v>18</v>
      </c>
      <c r="AG28" s="90">
        <f t="shared" si="5"/>
        <v>37.766666666666666</v>
      </c>
      <c r="AK28" t="s">
        <v>33</v>
      </c>
    </row>
    <row r="29" spans="1:38" x14ac:dyDescent="0.2">
      <c r="A29" s="50" t="s">
        <v>30</v>
      </c>
      <c r="B29" s="91">
        <f>[24]Novembro!$G5</f>
        <v>43</v>
      </c>
      <c r="C29" s="91">
        <f>[24]Novembro!$G6</f>
        <v>55</v>
      </c>
      <c r="D29" s="91">
        <f>[24]Novembro!$G7</f>
        <v>66</v>
      </c>
      <c r="E29" s="91">
        <f>[24]Novembro!$G8</f>
        <v>42</v>
      </c>
      <c r="F29" s="91">
        <f>[24]Novembro!$G9</f>
        <v>36</v>
      </c>
      <c r="G29" s="91">
        <f>[24]Novembro!$G10</f>
        <v>50</v>
      </c>
      <c r="H29" s="91">
        <f>[24]Novembro!$G11</f>
        <v>63</v>
      </c>
      <c r="I29" s="91">
        <f>[24]Novembro!$G12</f>
        <v>41</v>
      </c>
      <c r="J29" s="91">
        <f>[24]Novembro!$G13</f>
        <v>25</v>
      </c>
      <c r="K29" s="91">
        <f>[24]Novembro!$G14</f>
        <v>26</v>
      </c>
      <c r="L29" s="91">
        <f>[24]Novembro!$G15</f>
        <v>26</v>
      </c>
      <c r="M29" s="91">
        <f>[24]Novembro!$G16</f>
        <v>31</v>
      </c>
      <c r="N29" s="91">
        <f>[24]Novembro!$G17</f>
        <v>18</v>
      </c>
      <c r="O29" s="91">
        <f>[24]Novembro!$G18</f>
        <v>16</v>
      </c>
      <c r="P29" s="91">
        <f>[24]Novembro!$G19</f>
        <v>23</v>
      </c>
      <c r="Q29" s="91">
        <f>[24]Novembro!$G20</f>
        <v>36</v>
      </c>
      <c r="R29" s="91">
        <f>[24]Novembro!$G21</f>
        <v>36</v>
      </c>
      <c r="S29" s="91">
        <f>[24]Novembro!$G22</f>
        <v>39</v>
      </c>
      <c r="T29" s="91">
        <f>[24]Novembro!$G23</f>
        <v>42</v>
      </c>
      <c r="U29" s="91">
        <f>[24]Novembro!$G24</f>
        <v>43</v>
      </c>
      <c r="V29" s="91">
        <f>[24]Novembro!$G25</f>
        <v>40</v>
      </c>
      <c r="W29" s="91">
        <f>[24]Novembro!$G26</f>
        <v>41</v>
      </c>
      <c r="X29" s="91">
        <f>[24]Novembro!$G27</f>
        <v>31</v>
      </c>
      <c r="Y29" s="91">
        <f>[24]Novembro!$G28</f>
        <v>29</v>
      </c>
      <c r="Z29" s="91">
        <f>[24]Novembro!$G29</f>
        <v>27</v>
      </c>
      <c r="AA29" s="91">
        <f>[24]Novembro!$G30</f>
        <v>33</v>
      </c>
      <c r="AB29" s="91">
        <f>[24]Novembro!$G31</f>
        <v>37</v>
      </c>
      <c r="AC29" s="91">
        <f>[24]Novembro!$G32</f>
        <v>31</v>
      </c>
      <c r="AD29" s="91">
        <f>[24]Novembro!$G33</f>
        <v>32</v>
      </c>
      <c r="AE29" s="91">
        <f>[24]Novembro!$G34</f>
        <v>44</v>
      </c>
      <c r="AF29" s="81">
        <f t="shared" si="4"/>
        <v>16</v>
      </c>
      <c r="AG29" s="90">
        <f t="shared" si="5"/>
        <v>36.733333333333334</v>
      </c>
      <c r="AJ29" t="s">
        <v>33</v>
      </c>
      <c r="AK29" t="s">
        <v>33</v>
      </c>
    </row>
    <row r="30" spans="1:38" x14ac:dyDescent="0.2">
      <c r="A30" s="50" t="s">
        <v>10</v>
      </c>
      <c r="B30" s="91">
        <f>[25]Novembro!$G$5</f>
        <v>36</v>
      </c>
      <c r="C30" s="91">
        <f>[25]Novembro!$G$6</f>
        <v>55</v>
      </c>
      <c r="D30" s="91">
        <f>[25]Novembro!$G$7</f>
        <v>65</v>
      </c>
      <c r="E30" s="91">
        <f>[25]Novembro!$G$8</f>
        <v>48</v>
      </c>
      <c r="F30" s="91">
        <f>[25]Novembro!$G$9</f>
        <v>54</v>
      </c>
      <c r="G30" s="91">
        <f>[25]Novembro!$G$10</f>
        <v>61</v>
      </c>
      <c r="H30" s="91">
        <f>[25]Novembro!$G$11</f>
        <v>65</v>
      </c>
      <c r="I30" s="91">
        <f>[25]Novembro!$G$12</f>
        <v>40</v>
      </c>
      <c r="J30" s="91">
        <f>[25]Novembro!$G$13</f>
        <v>27</v>
      </c>
      <c r="K30" s="91">
        <f>[25]Novembro!$G$14</f>
        <v>35</v>
      </c>
      <c r="L30" s="91">
        <f>[25]Novembro!$G$15</f>
        <v>30</v>
      </c>
      <c r="M30" s="91">
        <f>[25]Novembro!$G$16</f>
        <v>33</v>
      </c>
      <c r="N30" s="91">
        <f>[25]Novembro!$G$17</f>
        <v>21</v>
      </c>
      <c r="O30" s="91">
        <f>[25]Novembro!$G$18</f>
        <v>22</v>
      </c>
      <c r="P30" s="91">
        <f>[25]Novembro!$G$19</f>
        <v>31</v>
      </c>
      <c r="Q30" s="91">
        <f>[25]Novembro!$G$20</f>
        <v>36</v>
      </c>
      <c r="R30" s="91">
        <f>[25]Novembro!$G$21</f>
        <v>32</v>
      </c>
      <c r="S30" s="91">
        <f>[25]Novembro!$G$22</f>
        <v>24</v>
      </c>
      <c r="T30" s="91">
        <f>[25]Novembro!$G$23</f>
        <v>23</v>
      </c>
      <c r="U30" s="91">
        <f>[25]Novembro!$G$24</f>
        <v>31</v>
      </c>
      <c r="V30" s="91">
        <f>[25]Novembro!$G$25</f>
        <v>54</v>
      </c>
      <c r="W30" s="91">
        <f>[25]Novembro!$G$26</f>
        <v>51</v>
      </c>
      <c r="X30" s="91">
        <f>[25]Novembro!$G$27</f>
        <v>40</v>
      </c>
      <c r="Y30" s="91">
        <f>[25]Novembro!$G$28</f>
        <v>32</v>
      </c>
      <c r="Z30" s="91">
        <f>[25]Novembro!$G$29</f>
        <v>25</v>
      </c>
      <c r="AA30" s="91">
        <f>[25]Novembro!$G$30</f>
        <v>23</v>
      </c>
      <c r="AB30" s="91">
        <f>[25]Novembro!$G$31</f>
        <v>36</v>
      </c>
      <c r="AC30" s="91">
        <f>[25]Novembro!$G$32</f>
        <v>37</v>
      </c>
      <c r="AD30" s="91">
        <f>[25]Novembro!$G$33</f>
        <v>40</v>
      </c>
      <c r="AE30" s="91">
        <f>[25]Novembro!$G$34</f>
        <v>59</v>
      </c>
      <c r="AF30" s="81">
        <f t="shared" si="4"/>
        <v>21</v>
      </c>
      <c r="AG30" s="90">
        <f t="shared" si="5"/>
        <v>38.866666666666667</v>
      </c>
      <c r="AJ30" t="s">
        <v>33</v>
      </c>
      <c r="AK30" t="s">
        <v>33</v>
      </c>
    </row>
    <row r="31" spans="1:38" x14ac:dyDescent="0.2">
      <c r="A31" s="50" t="s">
        <v>154</v>
      </c>
      <c r="B31" s="91">
        <f>[26]Novembro!$G5</f>
        <v>42</v>
      </c>
      <c r="C31" s="91">
        <f>[26]Novembro!$G6</f>
        <v>49</v>
      </c>
      <c r="D31" s="91">
        <f>[26]Novembro!$G7</f>
        <v>64</v>
      </c>
      <c r="E31" s="91">
        <f>[26]Novembro!$G8</f>
        <v>43</v>
      </c>
      <c r="F31" s="91">
        <f>[26]Novembro!$G9</f>
        <v>63</v>
      </c>
      <c r="G31" s="91">
        <f>[26]Novembro!$G10</f>
        <v>67</v>
      </c>
      <c r="H31" s="91">
        <f>[26]Novembro!$G11</f>
        <v>73</v>
      </c>
      <c r="I31" s="91">
        <f>[26]Novembro!$G12</f>
        <v>45</v>
      </c>
      <c r="J31" s="91">
        <f>[26]Novembro!$G13</f>
        <v>29</v>
      </c>
      <c r="K31" s="91">
        <f>[26]Novembro!$G14</f>
        <v>35</v>
      </c>
      <c r="L31" s="91">
        <f>[26]Novembro!$G15</f>
        <v>29</v>
      </c>
      <c r="M31" s="91">
        <f>[26]Novembro!$G16</f>
        <v>35</v>
      </c>
      <c r="N31" s="91">
        <f>[26]Novembro!$G17</f>
        <v>22</v>
      </c>
      <c r="O31" s="91">
        <f>[26]Novembro!$G18</f>
        <v>25</v>
      </c>
      <c r="P31" s="91">
        <f>[26]Novembro!$G19</f>
        <v>33</v>
      </c>
      <c r="Q31" s="91">
        <f>[26]Novembro!$G20</f>
        <v>38</v>
      </c>
      <c r="R31" s="91">
        <f>[26]Novembro!$G21</f>
        <v>29</v>
      </c>
      <c r="S31" s="91">
        <f>[26]Novembro!$G22</f>
        <v>21</v>
      </c>
      <c r="T31" s="91">
        <f>[26]Novembro!$G23</f>
        <v>29</v>
      </c>
      <c r="U31" s="91">
        <f>[26]Novembro!$G24</f>
        <v>42</v>
      </c>
      <c r="V31" s="91">
        <f>[26]Novembro!$G25</f>
        <v>42</v>
      </c>
      <c r="W31" s="91">
        <f>[26]Novembro!$G26</f>
        <v>54</v>
      </c>
      <c r="X31" s="91">
        <f>[26]Novembro!$G27</f>
        <v>41</v>
      </c>
      <c r="Y31" s="91">
        <f>[26]Novembro!$G28</f>
        <v>35</v>
      </c>
      <c r="Z31" s="91">
        <f>[26]Novembro!$G29</f>
        <v>34</v>
      </c>
      <c r="AA31" s="91">
        <f>[26]Novembro!$G30</f>
        <v>27</v>
      </c>
      <c r="AB31" s="91">
        <f>[26]Novembro!$G31</f>
        <v>42</v>
      </c>
      <c r="AC31" s="91">
        <f>[26]Novembro!$G32</f>
        <v>42</v>
      </c>
      <c r="AD31" s="91">
        <f>[26]Novembro!$G33</f>
        <v>44</v>
      </c>
      <c r="AE31" s="91">
        <f>[26]Novembro!$G34</f>
        <v>46</v>
      </c>
      <c r="AF31" s="81">
        <f t="shared" si="4"/>
        <v>21</v>
      </c>
      <c r="AG31" s="90">
        <f t="shared" si="5"/>
        <v>40.666666666666664</v>
      </c>
      <c r="AH31" s="11" t="s">
        <v>33</v>
      </c>
      <c r="AI31" t="s">
        <v>33</v>
      </c>
      <c r="AK31" t="s">
        <v>33</v>
      </c>
    </row>
    <row r="32" spans="1:38" x14ac:dyDescent="0.2">
      <c r="A32" s="50" t="s">
        <v>11</v>
      </c>
      <c r="B32" s="91">
        <f>[27]Novembro!$G$5</f>
        <v>57</v>
      </c>
      <c r="C32" s="91">
        <f>[27]Novembro!$G$6</f>
        <v>61</v>
      </c>
      <c r="D32" s="91">
        <f>[27]Novembro!$G$7</f>
        <v>71</v>
      </c>
      <c r="E32" s="91">
        <f>[27]Novembro!$G$8</f>
        <v>44</v>
      </c>
      <c r="F32" s="91">
        <f>[27]Novembro!$G$9</f>
        <v>47</v>
      </c>
      <c r="G32" s="91">
        <f>[27]Novembro!$G$10</f>
        <v>57</v>
      </c>
      <c r="H32" s="91">
        <f>[27]Novembro!$G$11</f>
        <v>59</v>
      </c>
      <c r="I32" s="91">
        <f>[27]Novembro!$G$12</f>
        <v>46</v>
      </c>
      <c r="J32" s="91">
        <f>[27]Novembro!$G$13</f>
        <v>27</v>
      </c>
      <c r="K32" s="91">
        <f>[27]Novembro!$G$14</f>
        <v>31</v>
      </c>
      <c r="L32" s="91">
        <f>[27]Novembro!$G$15</f>
        <v>25</v>
      </c>
      <c r="M32" s="91">
        <f>[27]Novembro!$G$16</f>
        <v>30</v>
      </c>
      <c r="N32" s="91">
        <f>[27]Novembro!$G$17</f>
        <v>19</v>
      </c>
      <c r="O32" s="91">
        <f>[27]Novembro!$G$18</f>
        <v>20</v>
      </c>
      <c r="P32" s="91">
        <f>[27]Novembro!$G$19</f>
        <v>28</v>
      </c>
      <c r="Q32" s="91">
        <f>[27]Novembro!$G$20</f>
        <v>35</v>
      </c>
      <c r="R32" s="91">
        <f>[27]Novembro!$G$21</f>
        <v>33</v>
      </c>
      <c r="S32" s="91">
        <f>[27]Novembro!$G$22</f>
        <v>39</v>
      </c>
      <c r="T32" s="91">
        <f>[27]Novembro!$G$23</f>
        <v>36</v>
      </c>
      <c r="U32" s="91">
        <f>[27]Novembro!$G$24</f>
        <v>45</v>
      </c>
      <c r="V32" s="91">
        <f>[27]Novembro!$G$25</f>
        <v>47</v>
      </c>
      <c r="W32" s="91">
        <f>[27]Novembro!$G$26</f>
        <v>50</v>
      </c>
      <c r="X32" s="91">
        <f>[27]Novembro!$G$27</f>
        <v>40</v>
      </c>
      <c r="Y32" s="91">
        <f>[27]Novembro!$G$28</f>
        <v>33</v>
      </c>
      <c r="Z32" s="91">
        <f>[27]Novembro!$G$29</f>
        <v>32</v>
      </c>
      <c r="AA32" s="91">
        <f>[27]Novembro!$G$30</f>
        <v>37</v>
      </c>
      <c r="AB32" s="91">
        <f>[27]Novembro!$G$31</f>
        <v>43</v>
      </c>
      <c r="AC32" s="91">
        <f>[27]Novembro!$G$32</f>
        <v>44</v>
      </c>
      <c r="AD32" s="91">
        <f>[27]Novembro!$G$33</f>
        <v>45</v>
      </c>
      <c r="AE32" s="91">
        <f>[27]Novembro!$G$34</f>
        <v>55</v>
      </c>
      <c r="AF32" s="81">
        <f t="shared" si="4"/>
        <v>19</v>
      </c>
      <c r="AG32" s="90">
        <f t="shared" si="5"/>
        <v>41.2</v>
      </c>
      <c r="AK32" t="s">
        <v>33</v>
      </c>
    </row>
    <row r="33" spans="1:38" s="5" customFormat="1" x14ac:dyDescent="0.2">
      <c r="A33" s="50" t="s">
        <v>12</v>
      </c>
      <c r="B33" s="91">
        <f>[28]Novembro!$G$5</f>
        <v>47</v>
      </c>
      <c r="C33" s="91">
        <f>[28]Novembro!$G$6</f>
        <v>63</v>
      </c>
      <c r="D33" s="91">
        <f>[28]Novembro!$G$7</f>
        <v>70</v>
      </c>
      <c r="E33" s="91">
        <f>[28]Novembro!$G$8</f>
        <v>49</v>
      </c>
      <c r="F33" s="91">
        <f>[28]Novembro!$G$9</f>
        <v>56</v>
      </c>
      <c r="G33" s="91">
        <f>[28]Novembro!$G$10</f>
        <v>52</v>
      </c>
      <c r="H33" s="91">
        <f>[28]Novembro!$G$11</f>
        <v>49</v>
      </c>
      <c r="I33" s="91">
        <f>[28]Novembro!$G$12</f>
        <v>40</v>
      </c>
      <c r="J33" s="91">
        <f>[28]Novembro!$G$13</f>
        <v>23</v>
      </c>
      <c r="K33" s="91">
        <f>[28]Novembro!$G$14</f>
        <v>30</v>
      </c>
      <c r="L33" s="91">
        <f>[28]Novembro!$G$15</f>
        <v>30</v>
      </c>
      <c r="M33" s="91">
        <f>[28]Novembro!$G$16</f>
        <v>43</v>
      </c>
      <c r="N33" s="91">
        <f>[28]Novembro!$G$17</f>
        <v>30</v>
      </c>
      <c r="O33" s="91">
        <f>[28]Novembro!$G$18</f>
        <v>20</v>
      </c>
      <c r="P33" s="91">
        <f>[28]Novembro!$G$19</f>
        <v>28</v>
      </c>
      <c r="Q33" s="91">
        <f>[28]Novembro!$G$20</f>
        <v>40</v>
      </c>
      <c r="R33" s="91">
        <f>[28]Novembro!$G$21</f>
        <v>44</v>
      </c>
      <c r="S33" s="91">
        <f>[28]Novembro!$G$22</f>
        <v>42</v>
      </c>
      <c r="T33" s="91">
        <f>[28]Novembro!$G$23</f>
        <v>48</v>
      </c>
      <c r="U33" s="91">
        <f>[28]Novembro!$G$24</f>
        <v>37</v>
      </c>
      <c r="V33" s="91">
        <f>[28]Novembro!$G$25</f>
        <v>49</v>
      </c>
      <c r="W33" s="91">
        <f>[28]Novembro!$G$26</f>
        <v>43</v>
      </c>
      <c r="X33" s="91">
        <f>[28]Novembro!$G$27</f>
        <v>47</v>
      </c>
      <c r="Y33" s="91">
        <f>[28]Novembro!$G$28</f>
        <v>32</v>
      </c>
      <c r="Z33" s="91">
        <f>[28]Novembro!$G$29</f>
        <v>30</v>
      </c>
      <c r="AA33" s="91">
        <f>[28]Novembro!$G$30</f>
        <v>38</v>
      </c>
      <c r="AB33" s="91">
        <f>[28]Novembro!$G$31</f>
        <v>39</v>
      </c>
      <c r="AC33" s="91">
        <f>[28]Novembro!$G$32</f>
        <v>33</v>
      </c>
      <c r="AD33" s="91">
        <f>[28]Novembro!$G$33</f>
        <v>33</v>
      </c>
      <c r="AE33" s="91">
        <f>[28]Novembro!$G$34</f>
        <v>36</v>
      </c>
      <c r="AF33" s="81">
        <f t="shared" si="4"/>
        <v>20</v>
      </c>
      <c r="AG33" s="90">
        <f t="shared" si="5"/>
        <v>40.700000000000003</v>
      </c>
      <c r="AI33" s="5" t="s">
        <v>33</v>
      </c>
    </row>
    <row r="34" spans="1:38" x14ac:dyDescent="0.2">
      <c r="A34" s="50" t="s">
        <v>235</v>
      </c>
      <c r="B34" s="91">
        <f>[29]Novembro!$G$5</f>
        <v>41</v>
      </c>
      <c r="C34" s="91">
        <f>[29]Novembro!$G$6</f>
        <v>59</v>
      </c>
      <c r="D34" s="91">
        <f>[29]Novembro!$G$7</f>
        <v>71</v>
      </c>
      <c r="E34" s="91">
        <f>[29]Novembro!$G$8</f>
        <v>46</v>
      </c>
      <c r="F34" s="91">
        <f>[29]Novembro!$G$9</f>
        <v>51</v>
      </c>
      <c r="G34" s="91">
        <f>[29]Novembro!$G$10</f>
        <v>47</v>
      </c>
      <c r="H34" s="91">
        <f>[29]Novembro!$G$11</f>
        <v>56</v>
      </c>
      <c r="I34" s="91">
        <f>[29]Novembro!$G$12</f>
        <v>38</v>
      </c>
      <c r="J34" s="91">
        <f>[29]Novembro!$G$13</f>
        <v>25</v>
      </c>
      <c r="K34" s="91">
        <f>[29]Novembro!$G$14</f>
        <v>26</v>
      </c>
      <c r="L34" s="91">
        <f>[29]Novembro!$G$15</f>
        <v>36</v>
      </c>
      <c r="M34" s="91">
        <f>[29]Novembro!$G$16</f>
        <v>63</v>
      </c>
      <c r="N34" s="91">
        <f>[29]Novembro!$G$17</f>
        <v>44</v>
      </c>
      <c r="O34" s="91">
        <f>[29]Novembro!$G$18</f>
        <v>29</v>
      </c>
      <c r="P34" s="91">
        <f>[29]Novembro!$G$19</f>
        <v>29</v>
      </c>
      <c r="Q34" s="91">
        <f>[29]Novembro!$G$20</f>
        <v>37</v>
      </c>
      <c r="R34" s="91">
        <f>[29]Novembro!$G$21</f>
        <v>59</v>
      </c>
      <c r="S34" s="91">
        <f>[29]Novembro!$G$22</f>
        <v>50</v>
      </c>
      <c r="T34" s="91">
        <f>[29]Novembro!$G$23</f>
        <v>51</v>
      </c>
      <c r="U34" s="91">
        <f>[29]Novembro!$G$24</f>
        <v>47</v>
      </c>
      <c r="V34" s="91">
        <f>[29]Novembro!$G$25</f>
        <v>44</v>
      </c>
      <c r="W34" s="91">
        <f>[29]Novembro!$G$26</f>
        <v>47</v>
      </c>
      <c r="X34" s="91">
        <f>[29]Novembro!$G$27</f>
        <v>62</v>
      </c>
      <c r="Y34" s="91">
        <f>[29]Novembro!$G$28</f>
        <v>35</v>
      </c>
      <c r="Z34" s="91">
        <f>[29]Novembro!$G$29</f>
        <v>40</v>
      </c>
      <c r="AA34" s="91">
        <f>[29]Novembro!$G$30</f>
        <v>43</v>
      </c>
      <c r="AB34" s="91">
        <f>[29]Novembro!$G$31</f>
        <v>47</v>
      </c>
      <c r="AC34" s="91">
        <f>[29]Novembro!$G$32</f>
        <v>39</v>
      </c>
      <c r="AD34" s="91">
        <f>[29]Novembro!$G$33</f>
        <v>32</v>
      </c>
      <c r="AE34" s="91">
        <f>[29]Novembro!$G$34</f>
        <v>57</v>
      </c>
      <c r="AF34" s="81">
        <f t="shared" si="4"/>
        <v>25</v>
      </c>
      <c r="AG34" s="90">
        <f t="shared" si="5"/>
        <v>45.033333333333331</v>
      </c>
      <c r="AJ34" t="s">
        <v>33</v>
      </c>
    </row>
    <row r="35" spans="1:38" x14ac:dyDescent="0.2">
      <c r="A35" s="50" t="s">
        <v>234</v>
      </c>
      <c r="B35" s="91">
        <f>[30]Novembro!$G$5</f>
        <v>48</v>
      </c>
      <c r="C35" s="91">
        <f>[30]Novembro!$G$6</f>
        <v>61</v>
      </c>
      <c r="D35" s="91">
        <f>[30]Novembro!$G$7</f>
        <v>73</v>
      </c>
      <c r="E35" s="91">
        <f>[30]Novembro!$G$8</f>
        <v>45</v>
      </c>
      <c r="F35" s="91">
        <f>[30]Novembro!$G$9</f>
        <v>54</v>
      </c>
      <c r="G35" s="91">
        <f>[30]Novembro!$G$10</f>
        <v>53</v>
      </c>
      <c r="H35" s="91">
        <f>[30]Novembro!$G$11</f>
        <v>57</v>
      </c>
      <c r="I35" s="91">
        <f>[30]Novembro!$G$12</f>
        <v>50</v>
      </c>
      <c r="J35" s="91">
        <f>[30]Novembro!$G$13</f>
        <v>31</v>
      </c>
      <c r="K35" s="91">
        <f>[30]Novembro!$G$14</f>
        <v>35</v>
      </c>
      <c r="L35" s="91">
        <f>[30]Novembro!$G$15</f>
        <v>30</v>
      </c>
      <c r="M35" s="91">
        <f>[30]Novembro!$G$16</f>
        <v>34</v>
      </c>
      <c r="N35" s="91">
        <f>[30]Novembro!$G$17</f>
        <v>24</v>
      </c>
      <c r="O35" s="91">
        <f>[30]Novembro!$G$18</f>
        <v>28</v>
      </c>
      <c r="P35" s="91">
        <f>[30]Novembro!$G$19</f>
        <v>36</v>
      </c>
      <c r="Q35" s="91">
        <f>[30]Novembro!$G$20</f>
        <v>39</v>
      </c>
      <c r="R35" s="91">
        <f>[30]Novembro!$G$21</f>
        <v>35</v>
      </c>
      <c r="S35" s="91">
        <f>[30]Novembro!$G$22</f>
        <v>26</v>
      </c>
      <c r="T35" s="91">
        <f>[30]Novembro!$G$23</f>
        <v>32</v>
      </c>
      <c r="U35" s="91">
        <f>[30]Novembro!$G$24</f>
        <v>46</v>
      </c>
      <c r="V35" s="91">
        <f>[30]Novembro!$G$25</f>
        <v>45</v>
      </c>
      <c r="W35" s="91">
        <f>[30]Novembro!$G$26</f>
        <v>51</v>
      </c>
      <c r="X35" s="91">
        <f>[30]Novembro!$G$27</f>
        <v>39</v>
      </c>
      <c r="Y35" s="91">
        <f>[30]Novembro!$G$28</f>
        <v>33</v>
      </c>
      <c r="Z35" s="91">
        <f>[30]Novembro!$G$29</f>
        <v>28</v>
      </c>
      <c r="AA35" s="91">
        <f>[30]Novembro!$G$30</f>
        <v>37</v>
      </c>
      <c r="AB35" s="91">
        <f>[30]Novembro!$G$31</f>
        <v>40</v>
      </c>
      <c r="AC35" s="91">
        <f>[30]Novembro!$G$32</f>
        <v>44</v>
      </c>
      <c r="AD35" s="91">
        <f>[30]Novembro!$G$33</f>
        <v>38</v>
      </c>
      <c r="AE35" s="91">
        <f>[30]Novembro!$G$34</f>
        <v>41</v>
      </c>
      <c r="AF35" s="81">
        <f t="shared" si="4"/>
        <v>24</v>
      </c>
      <c r="AG35" s="90">
        <f t="shared" si="5"/>
        <v>41.1</v>
      </c>
    </row>
    <row r="36" spans="1:38" x14ac:dyDescent="0.2">
      <c r="A36" s="50" t="s">
        <v>126</v>
      </c>
      <c r="B36" s="91">
        <f>[31]Novembro!$G$5</f>
        <v>41</v>
      </c>
      <c r="C36" s="91">
        <f>[31]Novembro!$G$6</f>
        <v>70</v>
      </c>
      <c r="D36" s="91">
        <f>[31]Novembro!$G$7</f>
        <v>54</v>
      </c>
      <c r="E36" s="91">
        <f>[31]Novembro!$G$8</f>
        <v>52</v>
      </c>
      <c r="F36" s="91">
        <f>[31]Novembro!$G$9</f>
        <v>51</v>
      </c>
      <c r="G36" s="91">
        <f>[31]Novembro!$G$10</f>
        <v>47</v>
      </c>
      <c r="H36" s="91">
        <f>[31]Novembro!$G$11</f>
        <v>52</v>
      </c>
      <c r="I36" s="91">
        <f>[31]Novembro!$G$12</f>
        <v>49</v>
      </c>
      <c r="J36" s="91">
        <f>[31]Novembro!$G$13</f>
        <v>38</v>
      </c>
      <c r="K36" s="91">
        <f>[31]Novembro!$G$14</f>
        <v>43</v>
      </c>
      <c r="L36" s="91">
        <f>[31]Novembro!$G$15</f>
        <v>34</v>
      </c>
      <c r="M36" s="91">
        <f>[31]Novembro!$G$16</f>
        <v>38</v>
      </c>
      <c r="N36" s="91">
        <f>[31]Novembro!$G$17</f>
        <v>24</v>
      </c>
      <c r="O36" s="91">
        <f>[31]Novembro!$G$18</f>
        <v>37</v>
      </c>
      <c r="P36" s="91">
        <f>[31]Novembro!$G$19</f>
        <v>34</v>
      </c>
      <c r="Q36" s="91">
        <f>[31]Novembro!$G$20</f>
        <v>42</v>
      </c>
      <c r="R36" s="91">
        <f>[31]Novembro!$G$21</f>
        <v>40</v>
      </c>
      <c r="S36" s="91">
        <f>[31]Novembro!$G$22</f>
        <v>21</v>
      </c>
      <c r="T36" s="91">
        <f>[31]Novembro!$G$23</f>
        <v>30</v>
      </c>
      <c r="U36" s="91">
        <f>[31]Novembro!$G$24</f>
        <v>37</v>
      </c>
      <c r="V36" s="91">
        <f>[31]Novembro!$G$25</f>
        <v>60</v>
      </c>
      <c r="W36" s="91">
        <f>[31]Novembro!$G$26</f>
        <v>56</v>
      </c>
      <c r="X36" s="91">
        <f>[31]Novembro!$G$27</f>
        <v>41</v>
      </c>
      <c r="Y36" s="91">
        <f>[31]Novembro!$G$28</f>
        <v>33</v>
      </c>
      <c r="Z36" s="91">
        <f>[31]Novembro!$G$29</f>
        <v>28</v>
      </c>
      <c r="AA36" s="91">
        <f>[31]Novembro!$G$30</f>
        <v>33</v>
      </c>
      <c r="AB36" s="91">
        <f>[31]Novembro!$G$31</f>
        <v>34</v>
      </c>
      <c r="AC36" s="91">
        <f>[31]Novembro!$G$32</f>
        <v>37</v>
      </c>
      <c r="AD36" s="91">
        <f>[31]Novembro!$G$33</f>
        <v>41</v>
      </c>
      <c r="AE36" s="91">
        <f>[31]Novembro!$G$34</f>
        <v>51</v>
      </c>
      <c r="AF36" s="81">
        <f t="shared" si="4"/>
        <v>21</v>
      </c>
      <c r="AG36" s="90">
        <f t="shared" si="5"/>
        <v>41.6</v>
      </c>
    </row>
    <row r="37" spans="1:38" x14ac:dyDescent="0.2">
      <c r="A37" s="50" t="s">
        <v>13</v>
      </c>
      <c r="B37" s="91">
        <f>[32]Novembro!$G$5</f>
        <v>45</v>
      </c>
      <c r="C37" s="91">
        <f>[32]Novembro!$G$6</f>
        <v>43</v>
      </c>
      <c r="D37" s="91">
        <f>[32]Novembro!$G$7</f>
        <v>54</v>
      </c>
      <c r="E37" s="91">
        <f>[32]Novembro!$G$8</f>
        <v>63</v>
      </c>
      <c r="F37" s="91">
        <f>[32]Novembro!$G$9</f>
        <v>60</v>
      </c>
      <c r="G37" s="91">
        <f>[32]Novembro!$G$10</f>
        <v>44</v>
      </c>
      <c r="H37" s="91">
        <f>[32]Novembro!$G$11</f>
        <v>58</v>
      </c>
      <c r="I37" s="91">
        <f>[32]Novembro!$G$12</f>
        <v>55</v>
      </c>
      <c r="J37" s="91">
        <f>[32]Novembro!$G$13</f>
        <v>33</v>
      </c>
      <c r="K37" s="91">
        <f>[32]Novembro!$G$14</f>
        <v>34</v>
      </c>
      <c r="L37" s="91">
        <f>[32]Novembro!$G$15</f>
        <v>30</v>
      </c>
      <c r="M37" s="91">
        <f>[32]Novembro!$G$16</f>
        <v>33</v>
      </c>
      <c r="N37" s="91">
        <f>[32]Novembro!$G$17</f>
        <v>46</v>
      </c>
      <c r="O37" s="91">
        <f>[32]Novembro!$G$18</f>
        <v>34</v>
      </c>
      <c r="P37" s="91">
        <f>[32]Novembro!$G$19</f>
        <v>38</v>
      </c>
      <c r="Q37" s="91">
        <f>[32]Novembro!$G$20</f>
        <v>46</v>
      </c>
      <c r="R37" s="91">
        <f>[32]Novembro!$G$21</f>
        <v>49</v>
      </c>
      <c r="S37" s="91">
        <f>[32]Novembro!$G$22</f>
        <v>39</v>
      </c>
      <c r="T37" s="91">
        <f>[32]Novembro!$G$23</f>
        <v>42</v>
      </c>
      <c r="U37" s="91">
        <f>[32]Novembro!$G$24</f>
        <v>43</v>
      </c>
      <c r="V37" s="91">
        <f>[32]Novembro!$G$25</f>
        <v>58</v>
      </c>
      <c r="W37" s="91">
        <f>[32]Novembro!$G$26</f>
        <v>60</v>
      </c>
      <c r="X37" s="91">
        <f>[32]Novembro!$G$27</f>
        <v>45</v>
      </c>
      <c r="Y37" s="91">
        <f>[32]Novembro!$G$28</f>
        <v>33</v>
      </c>
      <c r="Z37" s="91">
        <f>[32]Novembro!$G$29</f>
        <v>34</v>
      </c>
      <c r="AA37" s="91">
        <f>[32]Novembro!$G$30</f>
        <v>29</v>
      </c>
      <c r="AB37" s="91">
        <f>[32]Novembro!$G$31</f>
        <v>37</v>
      </c>
      <c r="AC37" s="91">
        <f>[32]Novembro!$G$32</f>
        <v>34</v>
      </c>
      <c r="AD37" s="91">
        <f>[32]Novembro!$G$33</f>
        <v>59</v>
      </c>
      <c r="AE37" s="91">
        <f>[32]Novembro!$G$34</f>
        <v>43</v>
      </c>
      <c r="AF37" s="81">
        <f t="shared" si="4"/>
        <v>29</v>
      </c>
      <c r="AG37" s="90">
        <f t="shared" si="5"/>
        <v>44.033333333333331</v>
      </c>
    </row>
    <row r="38" spans="1:38" x14ac:dyDescent="0.2">
      <c r="A38" s="50" t="s">
        <v>155</v>
      </c>
      <c r="B38" s="91">
        <f>[33]Novembro!$G5</f>
        <v>49</v>
      </c>
      <c r="C38" s="91">
        <f>[33]Novembro!$G6</f>
        <v>71</v>
      </c>
      <c r="D38" s="91">
        <f>[33]Novembro!$G7</f>
        <v>66</v>
      </c>
      <c r="E38" s="91">
        <f>[33]Novembro!$G8</f>
        <v>51</v>
      </c>
      <c r="F38" s="91">
        <f>[33]Novembro!$G9</f>
        <v>63</v>
      </c>
      <c r="G38" s="91">
        <f>[33]Novembro!$G10</f>
        <v>67</v>
      </c>
      <c r="H38" s="91">
        <f>[33]Novembro!$G11</f>
        <v>70</v>
      </c>
      <c r="I38" s="91">
        <f>[33]Novembro!$G12</f>
        <v>62</v>
      </c>
      <c r="J38" s="91">
        <f>[33]Novembro!$G13</f>
        <v>40</v>
      </c>
      <c r="K38" s="91">
        <f>[33]Novembro!$G14</f>
        <v>36</v>
      </c>
      <c r="L38" s="91">
        <f>[33]Novembro!$G15</f>
        <v>45</v>
      </c>
      <c r="M38" s="91">
        <f>[33]Novembro!$G16</f>
        <v>65</v>
      </c>
      <c r="N38" s="91">
        <f>[33]Novembro!$G17</f>
        <v>52</v>
      </c>
      <c r="O38" s="91">
        <f>[33]Novembro!$G18</f>
        <v>41</v>
      </c>
      <c r="P38" s="91">
        <f>[33]Novembro!$G19</f>
        <v>52</v>
      </c>
      <c r="Q38" s="91">
        <f>[33]Novembro!$G20</f>
        <v>60</v>
      </c>
      <c r="R38" s="91">
        <f>[33]Novembro!$G21</f>
        <v>63</v>
      </c>
      <c r="S38" s="91">
        <f>[33]Novembro!$G22</f>
        <v>60</v>
      </c>
      <c r="T38" s="91">
        <f>[33]Novembro!$G23</f>
        <v>50</v>
      </c>
      <c r="U38" s="91">
        <f>[33]Novembro!$G24</f>
        <v>66</v>
      </c>
      <c r="V38" s="91">
        <f>[33]Novembro!$G25</f>
        <v>45</v>
      </c>
      <c r="W38" s="91">
        <f>[33]Novembro!$G26</f>
        <v>56</v>
      </c>
      <c r="X38" s="91">
        <f>[33]Novembro!$G27</f>
        <v>69</v>
      </c>
      <c r="Y38" s="91">
        <f>[33]Novembro!$G28</f>
        <v>29</v>
      </c>
      <c r="Z38" s="91">
        <f>[33]Novembro!$G29</f>
        <v>39</v>
      </c>
      <c r="AA38" s="91">
        <f>[33]Novembro!$G30</f>
        <v>46</v>
      </c>
      <c r="AB38" s="91">
        <f>[33]Novembro!$G31</f>
        <v>47</v>
      </c>
      <c r="AC38" s="91">
        <f>[33]Novembro!$G32</f>
        <v>48</v>
      </c>
      <c r="AD38" s="91">
        <f>[33]Novembro!$G33</f>
        <v>51</v>
      </c>
      <c r="AE38" s="91">
        <f>[33]Novembro!$G34</f>
        <v>64</v>
      </c>
      <c r="AF38" s="81">
        <f t="shared" si="4"/>
        <v>29</v>
      </c>
      <c r="AG38" s="90">
        <f t="shared" si="5"/>
        <v>54.1</v>
      </c>
      <c r="AI38" t="s">
        <v>33</v>
      </c>
      <c r="AJ38" t="s">
        <v>33</v>
      </c>
    </row>
    <row r="39" spans="1:38" x14ac:dyDescent="0.2">
      <c r="A39" s="50" t="s">
        <v>14</v>
      </c>
      <c r="B39" s="91">
        <f>[34]Novembro!$G$5</f>
        <v>52</v>
      </c>
      <c r="C39" s="91">
        <f>[34]Novembro!$G$6</f>
        <v>48</v>
      </c>
      <c r="D39" s="91">
        <f>[34]Novembro!$G$7</f>
        <v>62</v>
      </c>
      <c r="E39" s="91">
        <f>[34]Novembro!$G$8</f>
        <v>43</v>
      </c>
      <c r="F39" s="91">
        <f>[34]Novembro!$G$9</f>
        <v>48</v>
      </c>
      <c r="G39" s="91">
        <f>[34]Novembro!$G$10</f>
        <v>44</v>
      </c>
      <c r="H39" s="91">
        <f>[34]Novembro!$G$11</f>
        <v>70</v>
      </c>
      <c r="I39" s="91">
        <f>[34]Novembro!$G$12</f>
        <v>46</v>
      </c>
      <c r="J39" s="91">
        <f>[34]Novembro!$G$13</f>
        <v>21</v>
      </c>
      <c r="K39" s="91">
        <f>[34]Novembro!$G$14</f>
        <v>29</v>
      </c>
      <c r="L39" s="91">
        <f>[34]Novembro!$G$15</f>
        <v>24</v>
      </c>
      <c r="M39" s="91">
        <f>[34]Novembro!$G$16</f>
        <v>35</v>
      </c>
      <c r="N39" s="91">
        <f>[34]Novembro!$G$17</f>
        <v>22</v>
      </c>
      <c r="O39" s="91">
        <f>[34]Novembro!$G$18</f>
        <v>20</v>
      </c>
      <c r="P39" s="91">
        <f>[34]Novembro!$G$19</f>
        <v>26</v>
      </c>
      <c r="Q39" s="91">
        <f>[34]Novembro!$G$20</f>
        <v>35</v>
      </c>
      <c r="R39" s="91">
        <f>[34]Novembro!$G$21</f>
        <v>33</v>
      </c>
      <c r="S39" s="91">
        <f>[34]Novembro!$G$22</f>
        <v>27</v>
      </c>
      <c r="T39" s="91">
        <f>[34]Novembro!$G$23</f>
        <v>31</v>
      </c>
      <c r="U39" s="91">
        <f>[34]Novembro!$G$24</f>
        <v>44</v>
      </c>
      <c r="V39" s="91">
        <f>[34]Novembro!$G$25</f>
        <v>41</v>
      </c>
      <c r="W39" s="91">
        <f>[34]Novembro!$G$26</f>
        <v>52</v>
      </c>
      <c r="X39" s="91">
        <f>[34]Novembro!$G$27</f>
        <v>39</v>
      </c>
      <c r="Y39" s="91">
        <f>[34]Novembro!$G$28</f>
        <v>29</v>
      </c>
      <c r="Z39" s="91">
        <f>[34]Novembro!$G$29</f>
        <v>41</v>
      </c>
      <c r="AA39" s="91">
        <f>[34]Novembro!$G$30</f>
        <v>27</v>
      </c>
      <c r="AB39" s="91">
        <f>[34]Novembro!$G$31</f>
        <v>39</v>
      </c>
      <c r="AC39" s="91">
        <f>[34]Novembro!$G$32</f>
        <v>40</v>
      </c>
      <c r="AD39" s="91">
        <f>[34]Novembro!$G$33</f>
        <v>39</v>
      </c>
      <c r="AE39" s="91">
        <f>[34]Novembro!$G$34</f>
        <v>49</v>
      </c>
      <c r="AF39" s="81">
        <f t="shared" si="4"/>
        <v>20</v>
      </c>
      <c r="AG39" s="90">
        <f t="shared" si="5"/>
        <v>38.533333333333331</v>
      </c>
      <c r="AH39" s="11" t="s">
        <v>33</v>
      </c>
      <c r="AJ39" t="s">
        <v>33</v>
      </c>
      <c r="AK39" t="s">
        <v>33</v>
      </c>
      <c r="AL39" t="s">
        <v>33</v>
      </c>
    </row>
    <row r="40" spans="1:38" x14ac:dyDescent="0.2">
      <c r="A40" s="50" t="s">
        <v>15</v>
      </c>
      <c r="B40" s="91">
        <f>[35]Novembro!$G$5</f>
        <v>52</v>
      </c>
      <c r="C40" s="91">
        <f>[35]Novembro!$G$6</f>
        <v>45</v>
      </c>
      <c r="D40" s="91">
        <f>[35]Novembro!$G$7</f>
        <v>58</v>
      </c>
      <c r="E40" s="91">
        <f>[35]Novembro!$G$8</f>
        <v>45</v>
      </c>
      <c r="F40" s="91">
        <f>[35]Novembro!$G$9</f>
        <v>36</v>
      </c>
      <c r="G40" s="91">
        <f>[35]Novembro!$G$10</f>
        <v>47</v>
      </c>
      <c r="H40" s="91">
        <f>[35]Novembro!$G$11</f>
        <v>54</v>
      </c>
      <c r="I40" s="91">
        <f>[35]Novembro!$G$12</f>
        <v>35</v>
      </c>
      <c r="J40" s="91">
        <f>[35]Novembro!$G$13</f>
        <v>28</v>
      </c>
      <c r="K40" s="91">
        <f>[35]Novembro!$G$14</f>
        <v>25</v>
      </c>
      <c r="L40" s="91">
        <f>[35]Novembro!$G$15</f>
        <v>24</v>
      </c>
      <c r="M40" s="91">
        <f>[35]Novembro!$G$16</f>
        <v>43</v>
      </c>
      <c r="N40" s="91">
        <f>[35]Novembro!$G$17</f>
        <v>23</v>
      </c>
      <c r="O40" s="91">
        <f>[35]Novembro!$G$18</f>
        <v>18</v>
      </c>
      <c r="P40" s="91">
        <f>[35]Novembro!$G$19</f>
        <v>20</v>
      </c>
      <c r="Q40" s="91">
        <f>[35]Novembro!$G$20</f>
        <v>30</v>
      </c>
      <c r="R40" s="91">
        <f>[35]Novembro!$G$21</f>
        <v>33</v>
      </c>
      <c r="S40" s="91">
        <f>[35]Novembro!$G$22</f>
        <v>46</v>
      </c>
      <c r="T40" s="91">
        <f>[35]Novembro!$G$23</f>
        <v>38</v>
      </c>
      <c r="U40" s="91">
        <f>[35]Novembro!$G$24</f>
        <v>46</v>
      </c>
      <c r="V40" s="91">
        <f>[35]Novembro!$G$25</f>
        <v>46</v>
      </c>
      <c r="W40" s="91">
        <f>[35]Novembro!$G$26</f>
        <v>52</v>
      </c>
      <c r="X40" s="91">
        <f>[35]Novembro!$G$27</f>
        <v>38</v>
      </c>
      <c r="Y40" s="91">
        <f>[35]Novembro!$G$28</f>
        <v>30</v>
      </c>
      <c r="Z40" s="91">
        <f>[35]Novembro!$G$29</f>
        <v>28</v>
      </c>
      <c r="AA40" s="91">
        <f>[35]Novembro!$G$30</f>
        <v>32</v>
      </c>
      <c r="AB40" s="91">
        <f>[35]Novembro!$G$31</f>
        <v>37</v>
      </c>
      <c r="AC40" s="91">
        <f>[35]Novembro!$G$32</f>
        <v>31</v>
      </c>
      <c r="AD40" s="91">
        <f>[35]Novembro!$G$33</f>
        <v>28</v>
      </c>
      <c r="AE40" s="91">
        <f>[35]Novembro!$G$34</f>
        <v>35</v>
      </c>
      <c r="AF40" s="81">
        <f t="shared" si="4"/>
        <v>18</v>
      </c>
      <c r="AG40" s="90">
        <f t="shared" si="5"/>
        <v>36.766666666666666</v>
      </c>
      <c r="AK40" t="s">
        <v>33</v>
      </c>
    </row>
    <row r="41" spans="1:38" x14ac:dyDescent="0.2">
      <c r="A41" s="50" t="s">
        <v>156</v>
      </c>
      <c r="B41" s="91">
        <f>[36]Novembro!$G$5</f>
        <v>42</v>
      </c>
      <c r="C41" s="91">
        <f>[36]Novembro!$G$6</f>
        <v>67</v>
      </c>
      <c r="D41" s="91">
        <f>[36]Novembro!$G$7</f>
        <v>70</v>
      </c>
      <c r="E41" s="91">
        <f>[36]Novembro!$G$8</f>
        <v>44</v>
      </c>
      <c r="F41" s="91">
        <f>[36]Novembro!$G$9</f>
        <v>46</v>
      </c>
      <c r="G41" s="91">
        <f>[36]Novembro!$G$10</f>
        <v>49</v>
      </c>
      <c r="H41" s="91">
        <f>[36]Novembro!$G$11</f>
        <v>73</v>
      </c>
      <c r="I41" s="91">
        <f>[36]Novembro!$G$12</f>
        <v>51</v>
      </c>
      <c r="J41" s="91">
        <f>[36]Novembro!$G$13</f>
        <v>38</v>
      </c>
      <c r="K41" s="91">
        <f>[36]Novembro!$G$14</f>
        <v>33</v>
      </c>
      <c r="L41" s="91">
        <f>[36]Novembro!$G$15</f>
        <v>34</v>
      </c>
      <c r="M41" s="91">
        <f>[36]Novembro!$G$16</f>
        <v>57</v>
      </c>
      <c r="N41" s="91">
        <f>[36]Novembro!$G$17</f>
        <v>39</v>
      </c>
      <c r="O41" s="91">
        <f>[36]Novembro!$G$18</f>
        <v>38</v>
      </c>
      <c r="P41" s="91">
        <f>[36]Novembro!$E$19</f>
        <v>67</v>
      </c>
      <c r="Q41" s="91">
        <f>[36]Novembro!$G$20</f>
        <v>40</v>
      </c>
      <c r="R41" s="91">
        <f>[36]Novembro!$G$21</f>
        <v>39</v>
      </c>
      <c r="S41" s="91">
        <f>[36]Novembro!$G$22</f>
        <v>38</v>
      </c>
      <c r="T41" s="91">
        <f>[36]Novembro!$G$23</f>
        <v>41</v>
      </c>
      <c r="U41" s="91">
        <f>[36]Novembro!$G$24</f>
        <v>45</v>
      </c>
      <c r="V41" s="91">
        <f>[36]Novembro!$G$25</f>
        <v>57</v>
      </c>
      <c r="W41" s="91">
        <f>[36]Novembro!$G$26</f>
        <v>55</v>
      </c>
      <c r="X41" s="91">
        <f>[36]Novembro!$G$27</f>
        <v>46</v>
      </c>
      <c r="Y41" s="91">
        <f>[36]Novembro!$G$28</f>
        <v>37</v>
      </c>
      <c r="Z41" s="91">
        <f>[36]Novembro!$G$29</f>
        <v>31</v>
      </c>
      <c r="AA41" s="91">
        <f>[36]Novembro!$G$30</f>
        <v>37</v>
      </c>
      <c r="AB41" s="91">
        <f>[36]Novembro!$G$31</f>
        <v>44</v>
      </c>
      <c r="AC41" s="91">
        <f>[36]Novembro!$G$32</f>
        <v>46</v>
      </c>
      <c r="AD41" s="91">
        <f>[36]Novembro!$G$33</f>
        <v>43</v>
      </c>
      <c r="AE41" s="91">
        <f>[36]Novembro!$G$34</f>
        <v>43</v>
      </c>
      <c r="AF41" s="81">
        <f t="shared" si="4"/>
        <v>31</v>
      </c>
      <c r="AG41" s="90">
        <f t="shared" si="5"/>
        <v>46.333333333333336</v>
      </c>
      <c r="AI41" t="s">
        <v>33</v>
      </c>
      <c r="AK41" t="s">
        <v>33</v>
      </c>
    </row>
    <row r="42" spans="1:38" x14ac:dyDescent="0.2">
      <c r="A42" s="50" t="s">
        <v>16</v>
      </c>
      <c r="B42" s="91">
        <f>[37]Novembro!$G$5</f>
        <v>42</v>
      </c>
      <c r="C42" s="91">
        <f>[37]Novembro!$G$6</f>
        <v>60</v>
      </c>
      <c r="D42" s="91">
        <f>[37]Novembro!$G$7</f>
        <v>73</v>
      </c>
      <c r="E42" s="91">
        <f>[37]Novembro!$G$8</f>
        <v>46</v>
      </c>
      <c r="F42" s="91">
        <f>[37]Novembro!$G$9</f>
        <v>54</v>
      </c>
      <c r="G42" s="91">
        <f>[37]Novembro!$G$10</f>
        <v>62</v>
      </c>
      <c r="H42" s="91">
        <f>[37]Novembro!$G$11</f>
        <v>63</v>
      </c>
      <c r="I42" s="91">
        <f>[37]Novembro!$G$12</f>
        <v>47</v>
      </c>
      <c r="J42" s="91">
        <f>[37]Novembro!$G$13</f>
        <v>31</v>
      </c>
      <c r="K42" s="91">
        <f>[37]Novembro!$G$14</f>
        <v>39</v>
      </c>
      <c r="L42" s="91">
        <f>[37]Novembro!$G$15</f>
        <v>31</v>
      </c>
      <c r="M42" s="91">
        <f>[37]Novembro!$G$16</f>
        <v>33</v>
      </c>
      <c r="N42" s="91">
        <f>[37]Novembro!$G$17</f>
        <v>20</v>
      </c>
      <c r="O42" s="91">
        <f>[37]Novembro!$G$18</f>
        <v>23</v>
      </c>
      <c r="P42" s="91">
        <f>[37]Novembro!$G$19</f>
        <v>31</v>
      </c>
      <c r="Q42" s="91">
        <f>[37]Novembro!$G$20</f>
        <v>38</v>
      </c>
      <c r="R42" s="91">
        <f>[37]Novembro!$G$21</f>
        <v>33</v>
      </c>
      <c r="S42" s="91">
        <f>[37]Novembro!$G$22</f>
        <v>28</v>
      </c>
      <c r="T42" s="91">
        <f>[37]Novembro!$G$23</f>
        <v>36</v>
      </c>
      <c r="U42" s="91">
        <f>[37]Novembro!$G$24</f>
        <v>38</v>
      </c>
      <c r="V42" s="91">
        <f>[37]Novembro!$G$25</f>
        <v>55</v>
      </c>
      <c r="W42" s="91">
        <f>[37]Novembro!$G$26</f>
        <v>58</v>
      </c>
      <c r="X42" s="91">
        <f>[37]Novembro!$G$27</f>
        <v>42</v>
      </c>
      <c r="Y42" s="91">
        <f>[37]Novembro!$G$28</f>
        <v>35</v>
      </c>
      <c r="Z42" s="91">
        <f>[37]Novembro!$G$29</f>
        <v>32</v>
      </c>
      <c r="AA42" s="91">
        <f>[37]Novembro!$G$30</f>
        <v>41</v>
      </c>
      <c r="AB42" s="91">
        <f>[37]Novembro!$G$31</f>
        <v>39</v>
      </c>
      <c r="AC42" s="91">
        <f>[37]Novembro!$G$32</f>
        <v>43</v>
      </c>
      <c r="AD42" s="91">
        <f>[37]Novembro!$G$33</f>
        <v>41</v>
      </c>
      <c r="AE42" s="91">
        <f>[37]Novembro!$G$34</f>
        <v>48</v>
      </c>
      <c r="AF42" s="81">
        <f t="shared" si="4"/>
        <v>20</v>
      </c>
      <c r="AG42" s="90">
        <f t="shared" si="5"/>
        <v>42.06666666666667</v>
      </c>
    </row>
    <row r="43" spans="1:38" x14ac:dyDescent="0.2">
      <c r="A43" s="50" t="s">
        <v>139</v>
      </c>
      <c r="B43" s="91">
        <f>[38]Novembro!$G$5</f>
        <v>50</v>
      </c>
      <c r="C43" s="91">
        <f>[38]Novembro!$G$6</f>
        <v>72</v>
      </c>
      <c r="D43" s="91">
        <f>[38]Novembro!$G$7</f>
        <v>52</v>
      </c>
      <c r="E43" s="91">
        <f>[38]Novembro!$G$8</f>
        <v>59</v>
      </c>
      <c r="F43" s="91">
        <f>[38]Novembro!$G$9</f>
        <v>56</v>
      </c>
      <c r="G43" s="91">
        <f>[38]Novembro!$G$10</f>
        <v>55</v>
      </c>
      <c r="H43" s="91">
        <f>[38]Novembro!$G$11</f>
        <v>59</v>
      </c>
      <c r="I43" s="91">
        <f>[38]Novembro!$G$12</f>
        <v>57</v>
      </c>
      <c r="J43" s="91">
        <f>[38]Novembro!$G$13</f>
        <v>43</v>
      </c>
      <c r="K43" s="91">
        <f>[38]Novembro!$G$14</f>
        <v>44</v>
      </c>
      <c r="L43" s="91">
        <f>[38]Novembro!$G$15</f>
        <v>34</v>
      </c>
      <c r="M43" s="91">
        <f>[38]Novembro!$G$16</f>
        <v>45</v>
      </c>
      <c r="N43" s="91">
        <f>[38]Novembro!$G$17</f>
        <v>40</v>
      </c>
      <c r="O43" s="91">
        <f>[38]Novembro!$G$18</f>
        <v>44</v>
      </c>
      <c r="P43" s="91">
        <f>[38]Novembro!$G$19</f>
        <v>48</v>
      </c>
      <c r="Q43" s="91">
        <f>[38]Novembro!$G$20</f>
        <v>41</v>
      </c>
      <c r="R43" s="91">
        <f>[38]Novembro!$G$21</f>
        <v>50</v>
      </c>
      <c r="S43" s="91">
        <f>[38]Novembro!$G$22</f>
        <v>28</v>
      </c>
      <c r="T43" s="91">
        <f>[38]Novembro!$G$23</f>
        <v>34</v>
      </c>
      <c r="U43" s="91">
        <f>[38]Novembro!$G$24</f>
        <v>45</v>
      </c>
      <c r="V43" s="91">
        <f>[38]Novembro!$G$25</f>
        <v>46</v>
      </c>
      <c r="W43" s="91">
        <f>[38]Novembro!$G$26</f>
        <v>58</v>
      </c>
      <c r="X43" s="91">
        <f>[38]Novembro!$G$27</f>
        <v>46</v>
      </c>
      <c r="Y43" s="91">
        <f>[38]Novembro!$G$28</f>
        <v>38</v>
      </c>
      <c r="Z43" s="91">
        <f>[38]Novembro!$G$29</f>
        <v>34</v>
      </c>
      <c r="AA43" s="91">
        <f>[38]Novembro!$G$30</f>
        <v>34</v>
      </c>
      <c r="AB43" s="91">
        <f>[38]Novembro!$G$31</f>
        <v>39</v>
      </c>
      <c r="AC43" s="91">
        <f>[38]Novembro!$G$32</f>
        <v>46</v>
      </c>
      <c r="AD43" s="91">
        <f>[38]Novembro!$G$33</f>
        <v>55</v>
      </c>
      <c r="AE43" s="91">
        <f>[38]Novembro!$G$34</f>
        <v>48</v>
      </c>
      <c r="AF43" s="81">
        <f t="shared" si="4"/>
        <v>28</v>
      </c>
      <c r="AG43" s="90">
        <f t="shared" si="5"/>
        <v>46.666666666666664</v>
      </c>
      <c r="AI43" t="s">
        <v>33</v>
      </c>
      <c r="AK43" t="s">
        <v>33</v>
      </c>
      <c r="AL43" t="s">
        <v>33</v>
      </c>
    </row>
    <row r="44" spans="1:38" x14ac:dyDescent="0.2">
      <c r="A44" s="50" t="s">
        <v>17</v>
      </c>
      <c r="B44" s="91">
        <f>[39]Novembro!$G$5</f>
        <v>38</v>
      </c>
      <c r="C44" s="91">
        <f>[39]Novembro!$G$6</f>
        <v>77</v>
      </c>
      <c r="D44" s="91">
        <f>[39]Novembro!$G$7</f>
        <v>63</v>
      </c>
      <c r="E44" s="91">
        <f>[39]Novembro!$G$8</f>
        <v>48</v>
      </c>
      <c r="F44" s="91">
        <f>[39]Novembro!$G$9</f>
        <v>61</v>
      </c>
      <c r="G44" s="91">
        <f>[39]Novembro!$G$10</f>
        <v>56</v>
      </c>
      <c r="H44" s="91">
        <f>[39]Novembro!$G$11</f>
        <v>68</v>
      </c>
      <c r="I44" s="91">
        <f>[39]Novembro!$G$12</f>
        <v>55</v>
      </c>
      <c r="J44" s="91">
        <f>[39]Novembro!$G$13</f>
        <v>34</v>
      </c>
      <c r="K44" s="91">
        <f>[39]Novembro!$G$14</f>
        <v>36</v>
      </c>
      <c r="L44" s="91">
        <f>[39]Novembro!$G$15</f>
        <v>39</v>
      </c>
      <c r="M44" s="91">
        <f>[39]Novembro!$G$16</f>
        <v>58</v>
      </c>
      <c r="N44" s="91">
        <f>[39]Novembro!$G$17</f>
        <v>54</v>
      </c>
      <c r="O44" s="91">
        <f>[39]Novembro!$G$18</f>
        <v>45</v>
      </c>
      <c r="P44" s="91">
        <f>[39]Novembro!$G$19</f>
        <v>41</v>
      </c>
      <c r="Q44" s="91">
        <f>[39]Novembro!$G$20</f>
        <v>46</v>
      </c>
      <c r="R44" s="91">
        <f>[39]Novembro!$G$21</f>
        <v>64</v>
      </c>
      <c r="S44" s="91">
        <f>[39]Novembro!$G$22</f>
        <v>58</v>
      </c>
      <c r="T44" s="91">
        <f>[39]Novembro!$G$23</f>
        <v>57</v>
      </c>
      <c r="U44" s="91">
        <f>[39]Novembro!$G$24</f>
        <v>51</v>
      </c>
      <c r="V44" s="91">
        <f>[39]Novembro!$G$25</f>
        <v>56</v>
      </c>
      <c r="W44" s="91">
        <f>[39]Novembro!$G$26</f>
        <v>48</v>
      </c>
      <c r="X44" s="91">
        <f>[39]Novembro!$G$27</f>
        <v>44</v>
      </c>
      <c r="Y44" s="91">
        <f>[39]Novembro!$G$28</f>
        <v>24</v>
      </c>
      <c r="Z44" s="91">
        <f>[39]Novembro!$G$29</f>
        <v>33</v>
      </c>
      <c r="AA44" s="91">
        <f>[39]Novembro!$G$30</f>
        <v>40</v>
      </c>
      <c r="AB44" s="91">
        <f>[39]Novembro!$G$31</f>
        <v>40</v>
      </c>
      <c r="AC44" s="91">
        <f>[39]Novembro!$G$32</f>
        <v>43</v>
      </c>
      <c r="AD44" s="91">
        <f>[39]Novembro!$G$33</f>
        <v>40</v>
      </c>
      <c r="AE44" s="91">
        <f>[39]Novembro!$G$34</f>
        <v>45</v>
      </c>
      <c r="AF44" s="81">
        <f t="shared" si="4"/>
        <v>24</v>
      </c>
      <c r="AG44" s="90">
        <f t="shared" si="5"/>
        <v>48.733333333333334</v>
      </c>
    </row>
    <row r="45" spans="1:38" hidden="1" x14ac:dyDescent="0.2">
      <c r="A45" s="50" t="s">
        <v>144</v>
      </c>
      <c r="B45" s="91" t="str">
        <f>[40]Novembro!$G$5</f>
        <v>*</v>
      </c>
      <c r="C45" s="91" t="str">
        <f>[40]Novembro!$G$6</f>
        <v>*</v>
      </c>
      <c r="D45" s="91" t="str">
        <f>[40]Novembro!$G$7</f>
        <v>*</v>
      </c>
      <c r="E45" s="91" t="str">
        <f>[40]Novembro!$G$8</f>
        <v>*</v>
      </c>
      <c r="F45" s="91" t="str">
        <f>[40]Novembro!$G$9</f>
        <v>*</v>
      </c>
      <c r="G45" s="91" t="str">
        <f>[40]Novembro!$G$10</f>
        <v>*</v>
      </c>
      <c r="H45" s="91" t="str">
        <f>[40]Novembro!$G$11</f>
        <v>*</v>
      </c>
      <c r="I45" s="91" t="str">
        <f>[40]Novembro!$G$12</f>
        <v>*</v>
      </c>
      <c r="J45" s="91" t="str">
        <f>[40]Novembro!$G$13</f>
        <v>*</v>
      </c>
      <c r="K45" s="91" t="str">
        <f>[40]Novembro!$G$14</f>
        <v>*</v>
      </c>
      <c r="L45" s="91" t="str">
        <f>[40]Novembro!$G$15</f>
        <v>*</v>
      </c>
      <c r="M45" s="91" t="str">
        <f>[40]Novembro!$G$16</f>
        <v>*</v>
      </c>
      <c r="N45" s="91" t="str">
        <f>[40]Novembro!$G$17</f>
        <v>*</v>
      </c>
      <c r="O45" s="91" t="str">
        <f>[40]Novembro!$G$18</f>
        <v>*</v>
      </c>
      <c r="P45" s="91" t="str">
        <f>[40]Novembro!$G$19</f>
        <v>*</v>
      </c>
      <c r="Q45" s="91" t="str">
        <f>[40]Novembro!$G$20</f>
        <v>*</v>
      </c>
      <c r="R45" s="91" t="str">
        <f>[40]Novembro!$G$21</f>
        <v>*</v>
      </c>
      <c r="S45" s="91" t="str">
        <f>[40]Novembro!$G$22</f>
        <v>*</v>
      </c>
      <c r="T45" s="91" t="str">
        <f>[40]Novembro!$G$23</f>
        <v>*</v>
      </c>
      <c r="U45" s="91" t="str">
        <f>[40]Novembro!$G$24</f>
        <v>*</v>
      </c>
      <c r="V45" s="91" t="str">
        <f>[40]Novembro!$G$25</f>
        <v>*</v>
      </c>
      <c r="W45" s="91" t="str">
        <f>[40]Novembro!$G$26</f>
        <v>*</v>
      </c>
      <c r="X45" s="91" t="str">
        <f>[40]Novembro!$G$27</f>
        <v>*</v>
      </c>
      <c r="Y45" s="91" t="str">
        <f>[40]Novembro!$G$28</f>
        <v>*</v>
      </c>
      <c r="Z45" s="91" t="str">
        <f>[40]Novembro!$G$29</f>
        <v>*</v>
      </c>
      <c r="AA45" s="91" t="str">
        <f>[40]Novembro!$G$30</f>
        <v>*</v>
      </c>
      <c r="AB45" s="91" t="str">
        <f>[40]Novembro!$G$31</f>
        <v>*</v>
      </c>
      <c r="AC45" s="91" t="str">
        <f>[40]Novembro!$G$32</f>
        <v>*</v>
      </c>
      <c r="AD45" s="91" t="str">
        <f>[40]Novembro!$G$33</f>
        <v>*</v>
      </c>
      <c r="AE45" s="91" t="str">
        <f>[40]Novembro!$G$34</f>
        <v>*</v>
      </c>
      <c r="AF45" s="81">
        <f t="shared" si="4"/>
        <v>0</v>
      </c>
      <c r="AG45" s="90" t="e">
        <f t="shared" si="5"/>
        <v>#DIV/0!</v>
      </c>
      <c r="AI45" s="11" t="s">
        <v>33</v>
      </c>
      <c r="AK45" t="s">
        <v>33</v>
      </c>
    </row>
    <row r="46" spans="1:38" x14ac:dyDescent="0.2">
      <c r="A46" s="50" t="s">
        <v>18</v>
      </c>
      <c r="B46" s="91">
        <f>[41]Novembro!$G$5</f>
        <v>45</v>
      </c>
      <c r="C46" s="91">
        <f>[41]Novembro!$G$6</f>
        <v>62</v>
      </c>
      <c r="D46" s="91">
        <f>[41]Novembro!$G$7</f>
        <v>59</v>
      </c>
      <c r="E46" s="91">
        <f>[41]Novembro!$G$8</f>
        <v>50</v>
      </c>
      <c r="F46" s="91">
        <f>[41]Novembro!$G$9</f>
        <v>49</v>
      </c>
      <c r="G46" s="91">
        <f>[41]Novembro!$G$10</f>
        <v>65</v>
      </c>
      <c r="H46" s="91">
        <f>[41]Novembro!$G$11</f>
        <v>60</v>
      </c>
      <c r="I46" s="91">
        <f>[41]Novembro!$G$12</f>
        <v>46</v>
      </c>
      <c r="J46" s="91">
        <f>[41]Novembro!$G$13</f>
        <v>32</v>
      </c>
      <c r="K46" s="91">
        <f>[41]Novembro!$G$14</f>
        <v>28</v>
      </c>
      <c r="L46" s="91">
        <f>[41]Novembro!$G$15</f>
        <v>22</v>
      </c>
      <c r="M46" s="91">
        <f>[41]Novembro!$G$16</f>
        <v>39</v>
      </c>
      <c r="N46" s="91">
        <f>[41]Novembro!$G$17</f>
        <v>23</v>
      </c>
      <c r="O46" s="91">
        <f>[41]Novembro!$G$18</f>
        <v>24</v>
      </c>
      <c r="P46" s="91">
        <f>[41]Novembro!$G$19</f>
        <v>28</v>
      </c>
      <c r="Q46" s="91">
        <f>[41]Novembro!$G$20</f>
        <v>33</v>
      </c>
      <c r="R46" s="91">
        <f>[41]Novembro!$G$21</f>
        <v>28</v>
      </c>
      <c r="S46" s="91">
        <f>[41]Novembro!$G$22</f>
        <v>26</v>
      </c>
      <c r="T46" s="91">
        <f>[41]Novembro!$G$23</f>
        <v>30</v>
      </c>
      <c r="U46" s="91">
        <f>[41]Novembro!$G$24</f>
        <v>37</v>
      </c>
      <c r="V46" s="91">
        <f>[41]Novembro!$G$25</f>
        <v>51</v>
      </c>
      <c r="W46" s="91">
        <f>[41]Novembro!$G$26</f>
        <v>58</v>
      </c>
      <c r="X46" s="91">
        <f>[41]Novembro!$G$27</f>
        <v>38</v>
      </c>
      <c r="Y46" s="91">
        <f>[41]Novembro!$G$28</f>
        <v>35</v>
      </c>
      <c r="Z46" s="91">
        <f>[41]Novembro!$G$29</f>
        <v>31</v>
      </c>
      <c r="AA46" s="91">
        <f>[41]Novembro!$G$30</f>
        <v>26</v>
      </c>
      <c r="AB46" s="91">
        <f>[41]Novembro!$G$31</f>
        <v>33</v>
      </c>
      <c r="AC46" s="91">
        <f>[41]Novembro!$G$32</f>
        <v>38</v>
      </c>
      <c r="AD46" s="91">
        <f>[41]Novembro!$G$33</f>
        <v>52</v>
      </c>
      <c r="AE46" s="91">
        <f>[41]Novembro!$G$34</f>
        <v>76</v>
      </c>
      <c r="AF46" s="81">
        <f t="shared" si="4"/>
        <v>22</v>
      </c>
      <c r="AG46" s="90">
        <f t="shared" si="5"/>
        <v>40.799999999999997</v>
      </c>
      <c r="AH46" s="11" t="s">
        <v>33</v>
      </c>
      <c r="AI46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1">
        <f>[42]Novembro!$G$5</f>
        <v>53</v>
      </c>
      <c r="C47" s="91">
        <f>[42]Novembro!$G$6</f>
        <v>62</v>
      </c>
      <c r="D47" s="91">
        <f>[42]Novembro!$G$7</f>
        <v>73</v>
      </c>
      <c r="E47" s="91">
        <f>[42]Novembro!$G$8</f>
        <v>47</v>
      </c>
      <c r="F47" s="91">
        <f>[42]Novembro!$G$9</f>
        <v>45</v>
      </c>
      <c r="G47" s="91">
        <f>[42]Novembro!$G$10</f>
        <v>54</v>
      </c>
      <c r="H47" s="91">
        <f>[42]Novembro!$G$11</f>
        <v>62</v>
      </c>
      <c r="I47" s="91">
        <f>[42]Novembro!$G$12</f>
        <v>42</v>
      </c>
      <c r="J47" s="91">
        <f>[42]Novembro!$G$13</f>
        <v>28</v>
      </c>
      <c r="K47" s="91">
        <f>[42]Novembro!$G$14</f>
        <v>29</v>
      </c>
      <c r="L47" s="91">
        <f>[42]Novembro!$G$15</f>
        <v>26</v>
      </c>
      <c r="M47" s="91">
        <f>[42]Novembro!$G$16</f>
        <v>34</v>
      </c>
      <c r="N47" s="91">
        <f>[42]Novembro!$G$17</f>
        <v>20</v>
      </c>
      <c r="O47" s="91">
        <f>[42]Novembro!$G$18</f>
        <v>23</v>
      </c>
      <c r="P47" s="91">
        <f>[42]Novembro!$G$19</f>
        <v>25</v>
      </c>
      <c r="Q47" s="91">
        <f>[42]Novembro!$G$20</f>
        <v>36</v>
      </c>
      <c r="R47" s="91">
        <f>[42]Novembro!$G$21</f>
        <v>36</v>
      </c>
      <c r="S47" s="91">
        <f>[42]Novembro!$G$22</f>
        <v>41</v>
      </c>
      <c r="T47" s="91">
        <f>[42]Novembro!$G$23</f>
        <v>39</v>
      </c>
      <c r="U47" s="91">
        <f>[42]Novembro!$G$24</f>
        <v>38</v>
      </c>
      <c r="V47" s="91">
        <f>[42]Novembro!$G$25</f>
        <v>54</v>
      </c>
      <c r="W47" s="91">
        <f>[42]Novembro!$G$26</f>
        <v>43</v>
      </c>
      <c r="X47" s="91">
        <f>[42]Novembro!$G$27</f>
        <v>33</v>
      </c>
      <c r="Y47" s="91">
        <f>[42]Novembro!$G$28</f>
        <v>25</v>
      </c>
      <c r="Z47" s="91">
        <f>[42]Novembro!$G$29</f>
        <v>25</v>
      </c>
      <c r="AA47" s="91">
        <f>[42]Novembro!$G$30</f>
        <v>30</v>
      </c>
      <c r="AB47" s="91">
        <f>[42]Novembro!$G$31</f>
        <v>37</v>
      </c>
      <c r="AC47" s="91">
        <f>[42]Novembro!$G$32</f>
        <v>40</v>
      </c>
      <c r="AD47" s="91">
        <f>[42]Novembro!$G$33</f>
        <v>34</v>
      </c>
      <c r="AE47" s="91">
        <f>[42]Novembro!$G$34</f>
        <v>60</v>
      </c>
      <c r="AF47" s="81">
        <f t="shared" si="4"/>
        <v>20</v>
      </c>
      <c r="AG47" s="90">
        <f t="shared" si="5"/>
        <v>39.799999999999997</v>
      </c>
      <c r="AK47" t="s">
        <v>33</v>
      </c>
    </row>
    <row r="48" spans="1:38" x14ac:dyDescent="0.2">
      <c r="A48" s="50" t="s">
        <v>32</v>
      </c>
      <c r="B48" s="91">
        <f>[43]Novembro!$G$5</f>
        <v>42</v>
      </c>
      <c r="C48" s="91">
        <f>[43]Novembro!$G$6</f>
        <v>62</v>
      </c>
      <c r="D48" s="91">
        <f>[43]Novembro!$G$7</f>
        <v>45</v>
      </c>
      <c r="E48" s="91">
        <f>[43]Novembro!$G$8</f>
        <v>35</v>
      </c>
      <c r="F48" s="91">
        <f>[43]Novembro!$G$9</f>
        <v>47</v>
      </c>
      <c r="G48" s="91">
        <f>[43]Novembro!$G$10</f>
        <v>57</v>
      </c>
      <c r="H48" s="91">
        <f>[43]Novembro!$G$11</f>
        <v>62</v>
      </c>
      <c r="I48" s="91">
        <f>[43]Novembro!$G$12</f>
        <v>64</v>
      </c>
      <c r="J48" s="91">
        <f>[43]Novembro!$G$13</f>
        <v>37</v>
      </c>
      <c r="K48" s="91">
        <f>[43]Novembro!$G$14</f>
        <v>32</v>
      </c>
      <c r="L48" s="91">
        <f>[43]Novembro!$G$15</f>
        <v>40</v>
      </c>
      <c r="M48" s="91">
        <f>[43]Novembro!$G$16</f>
        <v>44</v>
      </c>
      <c r="N48" s="91">
        <f>[43]Novembro!$G$17</f>
        <v>50</v>
      </c>
      <c r="O48" s="91">
        <f>[43]Novembro!$G$18</f>
        <v>37</v>
      </c>
      <c r="P48" s="91">
        <f>[43]Novembro!$G$19</f>
        <v>42</v>
      </c>
      <c r="Q48" s="91">
        <f>[43]Novembro!$G$20</f>
        <v>51</v>
      </c>
      <c r="R48" s="91">
        <f>[43]Novembro!$G$21</f>
        <v>44</v>
      </c>
      <c r="S48" s="91">
        <f>[43]Novembro!$G$22</f>
        <v>51</v>
      </c>
      <c r="T48" s="91">
        <f>[43]Novembro!$G$23</f>
        <v>49</v>
      </c>
      <c r="U48" s="91">
        <f>[43]Novembro!$G$24</f>
        <v>70</v>
      </c>
      <c r="V48" s="91">
        <f>[43]Novembro!$G$25</f>
        <v>47</v>
      </c>
      <c r="W48" s="91">
        <f>[43]Novembro!$G$26</f>
        <v>61</v>
      </c>
      <c r="X48" s="91">
        <f>[43]Novembro!$G$27</f>
        <v>51</v>
      </c>
      <c r="Y48" s="91">
        <f>[43]Novembro!$G$28</f>
        <v>28</v>
      </c>
      <c r="Z48" s="91" t="s">
        <v>203</v>
      </c>
      <c r="AA48" s="91">
        <f>[43]Novembro!$G$30</f>
        <v>41</v>
      </c>
      <c r="AB48" s="91">
        <f>[43]Novembro!$G$31</f>
        <v>39</v>
      </c>
      <c r="AC48" s="91">
        <f>[43]Novembro!$G$32</f>
        <v>43</v>
      </c>
      <c r="AD48" s="91">
        <f>[43]Novembro!$G$33</f>
        <v>42</v>
      </c>
      <c r="AE48" s="91">
        <f>[43]Novembro!$G$34</f>
        <v>61</v>
      </c>
      <c r="AF48" s="81">
        <f t="shared" si="4"/>
        <v>28</v>
      </c>
      <c r="AG48" s="90">
        <f t="shared" si="5"/>
        <v>47.379310344827587</v>
      </c>
      <c r="AH48" s="11" t="s">
        <v>33</v>
      </c>
      <c r="AI48" t="s">
        <v>33</v>
      </c>
      <c r="AJ48" t="s">
        <v>33</v>
      </c>
    </row>
    <row r="49" spans="1:37" x14ac:dyDescent="0.2">
      <c r="A49" s="50" t="s">
        <v>19</v>
      </c>
      <c r="B49" s="91">
        <f>[44]Novembro!$G$5</f>
        <v>36</v>
      </c>
      <c r="C49" s="91">
        <f>[44]Novembro!$G$6</f>
        <v>51</v>
      </c>
      <c r="D49" s="91">
        <f>[44]Novembro!$G$7</f>
        <v>64</v>
      </c>
      <c r="E49" s="91">
        <f>[44]Novembro!$G$8</f>
        <v>53</v>
      </c>
      <c r="F49" s="91">
        <f>[44]Novembro!$G$9</f>
        <v>41</v>
      </c>
      <c r="G49" s="91">
        <f>[44]Novembro!$G$10</f>
        <v>48</v>
      </c>
      <c r="H49" s="91">
        <f>[44]Novembro!$G$11</f>
        <v>72</v>
      </c>
      <c r="I49" s="91">
        <f>[44]Novembro!$G$12</f>
        <v>54</v>
      </c>
      <c r="J49" s="91">
        <f>[44]Novembro!$G$13</f>
        <v>36</v>
      </c>
      <c r="K49" s="91">
        <f>[44]Novembro!$G$14</f>
        <v>31</v>
      </c>
      <c r="L49" s="91">
        <f>[44]Novembro!$G$15</f>
        <v>24</v>
      </c>
      <c r="M49" s="91">
        <f>[44]Novembro!$G$16</f>
        <v>26</v>
      </c>
      <c r="N49" s="91">
        <f>[44]Novembro!$G$17</f>
        <v>42</v>
      </c>
      <c r="O49" s="91">
        <f>[44]Novembro!$G$18</f>
        <v>33</v>
      </c>
      <c r="P49" s="91">
        <f>[44]Novembro!$G$19</f>
        <v>34</v>
      </c>
      <c r="Q49" s="91">
        <f>[44]Novembro!$G$20</f>
        <v>38</v>
      </c>
      <c r="R49" s="91">
        <f>[44]Novembro!$G$21</f>
        <v>41</v>
      </c>
      <c r="S49" s="91">
        <f>[44]Novembro!$G$22</f>
        <v>25</v>
      </c>
      <c r="T49" s="91">
        <f>[44]Novembro!$G$23</f>
        <v>21</v>
      </c>
      <c r="U49" s="91">
        <f>[44]Novembro!$G$24</f>
        <v>40</v>
      </c>
      <c r="V49" s="91">
        <f>[44]Novembro!$G$25</f>
        <v>51</v>
      </c>
      <c r="W49" s="91">
        <f>[44]Novembro!$G$26</f>
        <v>53</v>
      </c>
      <c r="X49" s="91">
        <f>[44]Novembro!$G$27</f>
        <v>35</v>
      </c>
      <c r="Y49" s="91">
        <f>[44]Novembro!$G$28</f>
        <v>26</v>
      </c>
      <c r="Z49" s="91">
        <f>[44]Novembro!$G$29</f>
        <v>23</v>
      </c>
      <c r="AA49" s="91">
        <f>[44]Novembro!$G$30</f>
        <v>24</v>
      </c>
      <c r="AB49" s="91">
        <f>[44]Novembro!$G$31</f>
        <v>30</v>
      </c>
      <c r="AC49" s="91">
        <f>[44]Novembro!$G$32</f>
        <v>32</v>
      </c>
      <c r="AD49" s="91">
        <f>[44]Novembro!$G$33</f>
        <v>75</v>
      </c>
      <c r="AE49" s="91">
        <f>[44]Novembro!$G$34</f>
        <v>46</v>
      </c>
      <c r="AF49" s="81">
        <f t="shared" si="4"/>
        <v>21</v>
      </c>
      <c r="AG49" s="90">
        <f t="shared" si="5"/>
        <v>40.166666666666664</v>
      </c>
      <c r="AI49" t="s">
        <v>33</v>
      </c>
    </row>
    <row r="50" spans="1:37" s="5" customFormat="1" ht="17.100000000000001" customHeight="1" x14ac:dyDescent="0.2">
      <c r="A50" s="98" t="s">
        <v>205</v>
      </c>
      <c r="B50" s="92">
        <f t="shared" ref="B50:AE50" si="6">MIN(B5:B49)</f>
        <v>29</v>
      </c>
      <c r="C50" s="92">
        <f t="shared" si="6"/>
        <v>43</v>
      </c>
      <c r="D50" s="92">
        <f t="shared" si="6"/>
        <v>45</v>
      </c>
      <c r="E50" s="92">
        <f t="shared" si="6"/>
        <v>35</v>
      </c>
      <c r="F50" s="92">
        <f t="shared" si="6"/>
        <v>36</v>
      </c>
      <c r="G50" s="92">
        <f t="shared" si="6"/>
        <v>44</v>
      </c>
      <c r="H50" s="92">
        <f t="shared" si="6"/>
        <v>42</v>
      </c>
      <c r="I50" s="92">
        <f t="shared" si="6"/>
        <v>34</v>
      </c>
      <c r="J50" s="92">
        <f t="shared" si="6"/>
        <v>17</v>
      </c>
      <c r="K50" s="92">
        <f t="shared" si="6"/>
        <v>22</v>
      </c>
      <c r="L50" s="92">
        <f t="shared" si="6"/>
        <v>19</v>
      </c>
      <c r="M50" s="92">
        <f t="shared" si="6"/>
        <v>26</v>
      </c>
      <c r="N50" s="92">
        <f t="shared" si="6"/>
        <v>17</v>
      </c>
      <c r="O50" s="92">
        <f t="shared" si="6"/>
        <v>15</v>
      </c>
      <c r="P50" s="92">
        <f t="shared" si="6"/>
        <v>20</v>
      </c>
      <c r="Q50" s="92">
        <f t="shared" si="6"/>
        <v>30</v>
      </c>
      <c r="R50" s="92">
        <f t="shared" si="6"/>
        <v>27</v>
      </c>
      <c r="S50" s="92">
        <f t="shared" si="6"/>
        <v>20</v>
      </c>
      <c r="T50" s="92">
        <f t="shared" si="6"/>
        <v>21</v>
      </c>
      <c r="U50" s="92">
        <f t="shared" si="6"/>
        <v>31</v>
      </c>
      <c r="V50" s="92">
        <f t="shared" si="6"/>
        <v>28</v>
      </c>
      <c r="W50" s="92">
        <f t="shared" si="6"/>
        <v>41</v>
      </c>
      <c r="X50" s="92">
        <f t="shared" si="6"/>
        <v>31</v>
      </c>
      <c r="Y50" s="92">
        <f t="shared" si="6"/>
        <v>21</v>
      </c>
      <c r="Z50" s="92">
        <f t="shared" si="6"/>
        <v>23</v>
      </c>
      <c r="AA50" s="92">
        <f t="shared" si="6"/>
        <v>20</v>
      </c>
      <c r="AB50" s="92">
        <f t="shared" si="6"/>
        <v>29</v>
      </c>
      <c r="AC50" s="92">
        <f t="shared" si="6"/>
        <v>30</v>
      </c>
      <c r="AD50" s="92">
        <f t="shared" si="6"/>
        <v>28</v>
      </c>
      <c r="AE50" s="92">
        <f t="shared" si="6"/>
        <v>35</v>
      </c>
      <c r="AF50" s="81">
        <f t="shared" si="4"/>
        <v>15</v>
      </c>
      <c r="AG50" s="90">
        <f t="shared" si="5"/>
        <v>28.633333333333333</v>
      </c>
      <c r="AK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52"/>
      <c r="AF51" s="46"/>
      <c r="AG51" s="47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46"/>
      <c r="AG52" s="45"/>
      <c r="AI52" s="11" t="s">
        <v>33</v>
      </c>
      <c r="AK52" t="s">
        <v>33</v>
      </c>
    </row>
    <row r="53" spans="1:37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46"/>
      <c r="AG54" s="72"/>
    </row>
    <row r="55" spans="1:37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8"/>
      <c r="AF55" s="46"/>
      <c r="AG55" s="47"/>
      <c r="AK55" t="s">
        <v>33</v>
      </c>
    </row>
    <row r="56" spans="1:37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49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F58" s="7"/>
    </row>
    <row r="63" spans="1:37" x14ac:dyDescent="0.2">
      <c r="P63" s="2" t="s">
        <v>33</v>
      </c>
      <c r="AE63" s="2" t="s">
        <v>33</v>
      </c>
      <c r="AH63" t="s">
        <v>33</v>
      </c>
    </row>
    <row r="64" spans="1:37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5">
    <mergeCell ref="A1:AG1"/>
    <mergeCell ref="B2:AG2"/>
    <mergeCell ref="AE3:AE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  <mergeCell ref="T52:X52"/>
    <mergeCell ref="E3:E4"/>
    <mergeCell ref="F3:F4"/>
    <mergeCell ref="G3:G4"/>
    <mergeCell ref="H3:H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showGridLines="0" zoomScale="90" zoomScaleNormal="90" workbookViewId="0">
      <selection activeCell="AH13" sqref="AH13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25" t="s">
        <v>217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7"/>
    </row>
    <row r="2" spans="1:35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5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25</v>
      </c>
      <c r="AG3" s="79" t="s">
        <v>24</v>
      </c>
    </row>
    <row r="4" spans="1:35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88">
        <f>[1]Novembro!$H$5</f>
        <v>12.96</v>
      </c>
      <c r="C5" s="88">
        <f>[1]Novembro!$H$6</f>
        <v>10.08</v>
      </c>
      <c r="D5" s="88">
        <f>[1]Novembro!$H$7</f>
        <v>14.04</v>
      </c>
      <c r="E5" s="88">
        <f>[1]Novembro!$H$8</f>
        <v>15.120000000000001</v>
      </c>
      <c r="F5" s="88">
        <f>[1]Novembro!$H$9</f>
        <v>17.64</v>
      </c>
      <c r="G5" s="88">
        <f>[1]Novembro!$H$10</f>
        <v>7.9200000000000008</v>
      </c>
      <c r="H5" s="88">
        <f>[1]Novembro!$H$11</f>
        <v>10.08</v>
      </c>
      <c r="I5" s="88">
        <f>[1]Novembro!$H$12</f>
        <v>10.8</v>
      </c>
      <c r="J5" s="88">
        <f>[1]Novembro!$H$13</f>
        <v>7.2</v>
      </c>
      <c r="K5" s="88">
        <f>[1]Novembro!$H$14</f>
        <v>11.520000000000001</v>
      </c>
      <c r="L5" s="88">
        <f>[1]Novembro!$H$15</f>
        <v>7.9200000000000008</v>
      </c>
      <c r="M5" s="88">
        <f>[1]Novembro!$H$16</f>
        <v>10.8</v>
      </c>
      <c r="N5" s="88">
        <f>[1]Novembro!$H$17</f>
        <v>11.520000000000001</v>
      </c>
      <c r="O5" s="88">
        <f>[1]Novembro!$H$18</f>
        <v>6.84</v>
      </c>
      <c r="P5" s="88">
        <f>[1]Novembro!$H$19</f>
        <v>9</v>
      </c>
      <c r="Q5" s="88">
        <f>[1]Novembro!$H$20</f>
        <v>17.28</v>
      </c>
      <c r="R5" s="88">
        <f>[1]Novembro!$H$21</f>
        <v>11.520000000000001</v>
      </c>
      <c r="S5" s="88">
        <f>[1]Novembro!$H$22</f>
        <v>7.5600000000000005</v>
      </c>
      <c r="T5" s="88">
        <f>[1]Novembro!$H$23</f>
        <v>17.64</v>
      </c>
      <c r="U5" s="88">
        <f>[1]Novembro!$H$24</f>
        <v>12.6</v>
      </c>
      <c r="V5" s="88">
        <f>[1]Novembro!$H$25</f>
        <v>10.44</v>
      </c>
      <c r="W5" s="88">
        <f>[1]Novembro!$H$26</f>
        <v>9.3600000000000012</v>
      </c>
      <c r="X5" s="88">
        <f>[1]Novembro!$H$27</f>
        <v>9</v>
      </c>
      <c r="Y5" s="88">
        <f>[1]Novembro!$H$28</f>
        <v>11.879999999999999</v>
      </c>
      <c r="Z5" s="88">
        <f>[1]Novembro!$H$29</f>
        <v>9.3600000000000012</v>
      </c>
      <c r="AA5" s="88">
        <f>[1]Novembro!$H$30</f>
        <v>11.16</v>
      </c>
      <c r="AB5" s="88">
        <f>[1]Novembro!$H$31</f>
        <v>18.720000000000002</v>
      </c>
      <c r="AC5" s="88">
        <f>[1]Novembro!$H$32</f>
        <v>15.48</v>
      </c>
      <c r="AD5" s="88">
        <f>[1]Novembro!$H$33</f>
        <v>14.04</v>
      </c>
      <c r="AE5" s="88">
        <f>[1]Novembro!$H$34</f>
        <v>10.08</v>
      </c>
      <c r="AF5" s="81">
        <f t="shared" ref="AF5:AF11" si="1">MAX(B5:AE5)</f>
        <v>18.720000000000002</v>
      </c>
      <c r="AG5" s="90">
        <f t="shared" ref="AG5:AG11" si="2">AVERAGE(B5:AE5)</f>
        <v>11.652000000000005</v>
      </c>
    </row>
    <row r="6" spans="1:35" x14ac:dyDescent="0.2">
      <c r="A6" s="50" t="s">
        <v>0</v>
      </c>
      <c r="B6" s="91">
        <f>[2]Novembro!$H$5</f>
        <v>24.840000000000003</v>
      </c>
      <c r="C6" s="91">
        <f>[2]Novembro!$H$6</f>
        <v>12.24</v>
      </c>
      <c r="D6" s="91">
        <f>[2]Novembro!$H$7</f>
        <v>14.4</v>
      </c>
      <c r="E6" s="91">
        <f>[2]Novembro!$H$8</f>
        <v>12.6</v>
      </c>
      <c r="F6" s="91">
        <f>[2]Novembro!$H$9</f>
        <v>16.920000000000002</v>
      </c>
      <c r="G6" s="91">
        <f>[2]Novembro!$H$10</f>
        <v>29.16</v>
      </c>
      <c r="H6" s="91">
        <f>[2]Novembro!$H$11</f>
        <v>16.2</v>
      </c>
      <c r="I6" s="91">
        <f>[2]Novembro!$H$12</f>
        <v>7.9200000000000008</v>
      </c>
      <c r="J6" s="91">
        <f>[2]Novembro!$H$13</f>
        <v>5.7600000000000007</v>
      </c>
      <c r="K6" s="91">
        <f>[2]Novembro!$H$14</f>
        <v>11.879999999999999</v>
      </c>
      <c r="L6" s="91">
        <f>[2]Novembro!$H$15</f>
        <v>12.24</v>
      </c>
      <c r="M6" s="91">
        <f>[2]Novembro!$H$16</f>
        <v>13.32</v>
      </c>
      <c r="N6" s="91">
        <f>[2]Novembro!$H$17</f>
        <v>7.2</v>
      </c>
      <c r="O6" s="91">
        <f>[2]Novembro!$H$18</f>
        <v>6.48</v>
      </c>
      <c r="P6" s="91">
        <f>[2]Novembro!$H$19</f>
        <v>18.720000000000002</v>
      </c>
      <c r="Q6" s="91">
        <f>[2]Novembro!$H$20</f>
        <v>24.48</v>
      </c>
      <c r="R6" s="91">
        <f>[2]Novembro!$H$21</f>
        <v>13.32</v>
      </c>
      <c r="S6" s="91">
        <f>[2]Novembro!$H$22</f>
        <v>13.68</v>
      </c>
      <c r="T6" s="91">
        <f>[2]Novembro!$H$23</f>
        <v>12.96</v>
      </c>
      <c r="U6" s="91">
        <f>[2]Novembro!$H$24</f>
        <v>6.12</v>
      </c>
      <c r="V6" s="91">
        <f>[2]Novembro!$H$25</f>
        <v>8.2799999999999994</v>
      </c>
      <c r="W6" s="91">
        <f>[2]Novembro!$H$26</f>
        <v>12.6</v>
      </c>
      <c r="X6" s="91">
        <f>[2]Novembro!$H$27</f>
        <v>13.32</v>
      </c>
      <c r="Y6" s="91">
        <f>[2]Novembro!$H$28</f>
        <v>21.6</v>
      </c>
      <c r="Z6" s="91">
        <f>[2]Novembro!$H$29</f>
        <v>16.920000000000002</v>
      </c>
      <c r="AA6" s="91">
        <f>[2]Novembro!$H$30</f>
        <v>13.32</v>
      </c>
      <c r="AB6" s="91">
        <f>[2]Novembro!$H$31</f>
        <v>17.64</v>
      </c>
      <c r="AC6" s="91">
        <f>[2]Novembro!$H$32</f>
        <v>17.64</v>
      </c>
      <c r="AD6" s="91">
        <f>[2]Novembro!$H$33</f>
        <v>20.16</v>
      </c>
      <c r="AE6" s="91">
        <f>[2]Novembro!$H$34</f>
        <v>17.28</v>
      </c>
      <c r="AF6" s="81">
        <f t="shared" si="1"/>
        <v>29.16</v>
      </c>
      <c r="AG6" s="90">
        <f t="shared" si="2"/>
        <v>14.639999999999997</v>
      </c>
    </row>
    <row r="7" spans="1:35" x14ac:dyDescent="0.2">
      <c r="A7" s="50" t="s">
        <v>86</v>
      </c>
      <c r="B7" s="91">
        <f>[3]Novembro!$H$5</f>
        <v>25.92</v>
      </c>
      <c r="C7" s="91">
        <f>[3]Novembro!$H$6</f>
        <v>14.76</v>
      </c>
      <c r="D7" s="91">
        <f>[3]Novembro!$H$7</f>
        <v>16.920000000000002</v>
      </c>
      <c r="E7" s="91">
        <f>[3]Novembro!$H$8</f>
        <v>13.68</v>
      </c>
      <c r="F7" s="91">
        <f>[3]Novembro!$H$9</f>
        <v>13.32</v>
      </c>
      <c r="G7" s="91">
        <f>[3]Novembro!$H$10</f>
        <v>15.840000000000002</v>
      </c>
      <c r="H7" s="91">
        <f>[3]Novembro!$H$11</f>
        <v>20.88</v>
      </c>
      <c r="I7" s="91">
        <f>[3]Novembro!$H$12</f>
        <v>12.96</v>
      </c>
      <c r="J7" s="91">
        <f>[3]Novembro!$H$13</f>
        <v>11.16</v>
      </c>
      <c r="K7" s="91">
        <f>[3]Novembro!$H$14</f>
        <v>17.28</v>
      </c>
      <c r="L7" s="91">
        <f>[3]Novembro!$H$15</f>
        <v>14.04</v>
      </c>
      <c r="M7" s="91">
        <f>[3]Novembro!$H$16</f>
        <v>22.32</v>
      </c>
      <c r="N7" s="91">
        <f>[3]Novembro!$H$17</f>
        <v>13.32</v>
      </c>
      <c r="O7" s="91">
        <f>[3]Novembro!$H$18</f>
        <v>10.44</v>
      </c>
      <c r="P7" s="91">
        <f>[3]Novembro!$H$19</f>
        <v>19.079999999999998</v>
      </c>
      <c r="Q7" s="91">
        <f>[3]Novembro!$H$20</f>
        <v>18.36</v>
      </c>
      <c r="R7" s="91">
        <f>[3]Novembro!$H$21</f>
        <v>16.920000000000002</v>
      </c>
      <c r="S7" s="91">
        <f>[3]Novembro!$H$22</f>
        <v>14.04</v>
      </c>
      <c r="T7" s="91">
        <f>[3]Novembro!$H$23</f>
        <v>12.96</v>
      </c>
      <c r="U7" s="91">
        <f>[3]Novembro!$H$24</f>
        <v>16.2</v>
      </c>
      <c r="V7" s="91">
        <f>[3]Novembro!$H$25</f>
        <v>15.48</v>
      </c>
      <c r="W7" s="91">
        <f>[3]Novembro!$H$26</f>
        <v>13.68</v>
      </c>
      <c r="X7" s="91">
        <f>[3]Novembro!$H$27</f>
        <v>16.920000000000002</v>
      </c>
      <c r="Y7" s="91">
        <f>[3]Novembro!$H$28</f>
        <v>21.6</v>
      </c>
      <c r="Z7" s="91">
        <f>[3]Novembro!$H$29</f>
        <v>19.079999999999998</v>
      </c>
      <c r="AA7" s="91">
        <f>[3]Novembro!$H$30</f>
        <v>17.64</v>
      </c>
      <c r="AB7" s="91">
        <f>[3]Novembro!$H$31</f>
        <v>17.64</v>
      </c>
      <c r="AC7" s="91">
        <f>[3]Novembro!$H$32</f>
        <v>21.6</v>
      </c>
      <c r="AD7" s="91">
        <f>[3]Novembro!$H$33</f>
        <v>27.36</v>
      </c>
      <c r="AE7" s="91">
        <f>[3]Novembro!$H$34</f>
        <v>10.08</v>
      </c>
      <c r="AF7" s="81">
        <f t="shared" si="1"/>
        <v>27.36</v>
      </c>
      <c r="AG7" s="90">
        <f t="shared" si="2"/>
        <v>16.716000000000001</v>
      </c>
    </row>
    <row r="8" spans="1:35" x14ac:dyDescent="0.2">
      <c r="A8" s="50" t="s">
        <v>1</v>
      </c>
      <c r="B8" s="91">
        <f>[4]Novembro!$H$5</f>
        <v>15.840000000000002</v>
      </c>
      <c r="C8" s="91">
        <f>[4]Novembro!$H$6</f>
        <v>17.64</v>
      </c>
      <c r="D8" s="91">
        <f>[4]Novembro!$H$7</f>
        <v>9.3600000000000012</v>
      </c>
      <c r="E8" s="91">
        <f>[4]Novembro!$H$8</f>
        <v>7.5600000000000005</v>
      </c>
      <c r="F8" s="91">
        <f>[4]Novembro!$H$9</f>
        <v>15.48</v>
      </c>
      <c r="G8" s="91">
        <f>[4]Novembro!$H$10</f>
        <v>10.08</v>
      </c>
      <c r="H8" s="91">
        <f>[4]Novembro!$H$11</f>
        <v>15.120000000000001</v>
      </c>
      <c r="I8" s="91">
        <f>[4]Novembro!$H$12</f>
        <v>6.84</v>
      </c>
      <c r="J8" s="91">
        <f>[4]Novembro!$H$13</f>
        <v>1.8</v>
      </c>
      <c r="K8" s="91">
        <f>[4]Novembro!$H$14</f>
        <v>1.8</v>
      </c>
      <c r="L8" s="91">
        <f>[4]Novembro!$H$15</f>
        <v>2.52</v>
      </c>
      <c r="M8" s="91">
        <f>[4]Novembro!$H$16</f>
        <v>2.16</v>
      </c>
      <c r="N8" s="91">
        <f>[4]Novembro!$H$17</f>
        <v>5.04</v>
      </c>
      <c r="O8" s="91">
        <f>[4]Novembro!$H$18</f>
        <v>2.8800000000000003</v>
      </c>
      <c r="P8" s="91">
        <f>[4]Novembro!$H$19</f>
        <v>2.52</v>
      </c>
      <c r="Q8" s="91">
        <f>[4]Novembro!$H$20</f>
        <v>12.24</v>
      </c>
      <c r="R8" s="91">
        <f>[4]Novembro!$H$21</f>
        <v>7.5600000000000005</v>
      </c>
      <c r="S8" s="91">
        <f>[4]Novembro!$H$22</f>
        <v>7.9200000000000008</v>
      </c>
      <c r="T8" s="91">
        <f>[4]Novembro!$H$23</f>
        <v>9.7200000000000006</v>
      </c>
      <c r="U8" s="91">
        <f>[4]Novembro!$H$24</f>
        <v>15.840000000000002</v>
      </c>
      <c r="V8" s="91">
        <f>[4]Novembro!$H$25</f>
        <v>5.04</v>
      </c>
      <c r="W8" s="91">
        <f>[4]Novembro!$H$26</f>
        <v>6.84</v>
      </c>
      <c r="X8" s="91">
        <f>[4]Novembro!$H$27</f>
        <v>10.8</v>
      </c>
      <c r="Y8" s="91">
        <f>[4]Novembro!$H$28</f>
        <v>12.96</v>
      </c>
      <c r="Z8" s="91">
        <f>[4]Novembro!$H$29</f>
        <v>15.48</v>
      </c>
      <c r="AA8" s="91">
        <f>[4]Novembro!$H$30</f>
        <v>13.68</v>
      </c>
      <c r="AB8" s="91">
        <f>[4]Novembro!$H$31</f>
        <v>13.32</v>
      </c>
      <c r="AC8" s="91">
        <f>[4]Novembro!$H$32</f>
        <v>17.28</v>
      </c>
      <c r="AD8" s="91">
        <f>[4]Novembro!$H$33</f>
        <v>12.24</v>
      </c>
      <c r="AE8" s="91">
        <f>[4]Novembro!$H$34</f>
        <v>10.8</v>
      </c>
      <c r="AF8" s="81">
        <f t="shared" si="1"/>
        <v>17.64</v>
      </c>
      <c r="AG8" s="90">
        <f t="shared" si="2"/>
        <v>9.6120000000000001</v>
      </c>
    </row>
    <row r="9" spans="1:35" x14ac:dyDescent="0.2">
      <c r="A9" s="50" t="s">
        <v>149</v>
      </c>
      <c r="B9" s="91">
        <f>[5]Novembro!$H$5</f>
        <v>28.8</v>
      </c>
      <c r="C9" s="91">
        <f>[5]Novembro!$H$6</f>
        <v>14.4</v>
      </c>
      <c r="D9" s="91">
        <f>[5]Novembro!$H$7</f>
        <v>18</v>
      </c>
      <c r="E9" s="91">
        <f>[5]Novembro!$H$8</f>
        <v>13.68</v>
      </c>
      <c r="F9" s="91">
        <f>[5]Novembro!$H$9</f>
        <v>16.920000000000002</v>
      </c>
      <c r="G9" s="91">
        <f>[5]Novembro!$H$10</f>
        <v>11.520000000000001</v>
      </c>
      <c r="H9" s="91">
        <f>[5]Novembro!$H$11</f>
        <v>19.8</v>
      </c>
      <c r="I9" s="91">
        <f>[5]Novembro!$H$12</f>
        <v>14.76</v>
      </c>
      <c r="J9" s="91">
        <f>[5]Novembro!$H$13</f>
        <v>10.08</v>
      </c>
      <c r="K9" s="91">
        <f>[5]Novembro!$H$14</f>
        <v>12.24</v>
      </c>
      <c r="L9" s="91">
        <f>[5]Novembro!$H$15</f>
        <v>14.76</v>
      </c>
      <c r="M9" s="91">
        <f>[5]Novembro!$H$16</f>
        <v>23.040000000000003</v>
      </c>
      <c r="N9" s="91">
        <f>[5]Novembro!$H$17</f>
        <v>19.8</v>
      </c>
      <c r="O9" s="91">
        <f>[5]Novembro!$H$18</f>
        <v>12.24</v>
      </c>
      <c r="P9" s="91">
        <f>[5]Novembro!$H$19</f>
        <v>18</v>
      </c>
      <c r="Q9" s="91">
        <f>[5]Novembro!$H$20</f>
        <v>21.6</v>
      </c>
      <c r="R9" s="91">
        <f>[5]Novembro!$H$21</f>
        <v>17.28</v>
      </c>
      <c r="S9" s="91">
        <f>[5]Novembro!$H$22</f>
        <v>18.36</v>
      </c>
      <c r="T9" s="91">
        <f>[5]Novembro!$H$23</f>
        <v>18.36</v>
      </c>
      <c r="U9" s="91">
        <f>[5]Novembro!$H$24</f>
        <v>15.48</v>
      </c>
      <c r="V9" s="91">
        <f>[5]Novembro!$H$25</f>
        <v>19.440000000000001</v>
      </c>
      <c r="W9" s="91">
        <f>[5]Novembro!$H$26</f>
        <v>14.76</v>
      </c>
      <c r="X9" s="91">
        <f>[5]Novembro!$H$27</f>
        <v>19.8</v>
      </c>
      <c r="Y9" s="91">
        <f>[5]Novembro!$H$28</f>
        <v>23.040000000000003</v>
      </c>
      <c r="Z9" s="91">
        <f>[5]Novembro!$H$29</f>
        <v>19.8</v>
      </c>
      <c r="AA9" s="91">
        <f>[5]Novembro!$H$30</f>
        <v>18.36</v>
      </c>
      <c r="AB9" s="91">
        <f>[5]Novembro!$H$31</f>
        <v>16.920000000000002</v>
      </c>
      <c r="AC9" s="91">
        <f>[5]Novembro!$H$32</f>
        <v>28.8</v>
      </c>
      <c r="AD9" s="91">
        <f>[5]Novembro!$H$33</f>
        <v>17.64</v>
      </c>
      <c r="AE9" s="91">
        <f>[5]Novembro!$H$34</f>
        <v>18</v>
      </c>
      <c r="AF9" s="81">
        <f t="shared" si="1"/>
        <v>28.8</v>
      </c>
      <c r="AG9" s="90">
        <f t="shared" si="2"/>
        <v>17.856000000000005</v>
      </c>
    </row>
    <row r="10" spans="1:35" x14ac:dyDescent="0.2">
      <c r="A10" s="50" t="s">
        <v>93</v>
      </c>
      <c r="B10" s="91">
        <f>[6]Novembro!$H$5</f>
        <v>20.88</v>
      </c>
      <c r="C10" s="91">
        <f>[6]Novembro!$H$6</f>
        <v>21.6</v>
      </c>
      <c r="D10" s="91">
        <f>[6]Novembro!$H$7</f>
        <v>13.32</v>
      </c>
      <c r="E10" s="91">
        <f>[6]Novembro!$H$8</f>
        <v>20.52</v>
      </c>
      <c r="F10" s="91">
        <f>[6]Novembro!$H$9</f>
        <v>17.64</v>
      </c>
      <c r="G10" s="91">
        <f>[6]Novembro!$H$10</f>
        <v>20.52</v>
      </c>
      <c r="H10" s="91">
        <f>[6]Novembro!$H$11</f>
        <v>16.2</v>
      </c>
      <c r="I10" s="91">
        <f>[6]Novembro!$H$12</f>
        <v>14.04</v>
      </c>
      <c r="J10" s="91">
        <f>[6]Novembro!$H$13</f>
        <v>19.079999999999998</v>
      </c>
      <c r="K10" s="91">
        <f>[6]Novembro!$H$14</f>
        <v>20.88</v>
      </c>
      <c r="L10" s="91">
        <f>[6]Novembro!$H$15</f>
        <v>19.8</v>
      </c>
      <c r="M10" s="91">
        <f>[6]Novembro!$H$16</f>
        <v>17.28</v>
      </c>
      <c r="N10" s="91">
        <f>[6]Novembro!$H$17</f>
        <v>27.36</v>
      </c>
      <c r="O10" s="91">
        <f>[6]Novembro!$H$18</f>
        <v>21.240000000000002</v>
      </c>
      <c r="P10" s="91">
        <f>[6]Novembro!$H$19</f>
        <v>20.88</v>
      </c>
      <c r="Q10" s="91">
        <f>[6]Novembro!$H$20</f>
        <v>24.12</v>
      </c>
      <c r="R10" s="91">
        <f>[6]Novembro!$H$21</f>
        <v>18.720000000000002</v>
      </c>
      <c r="S10" s="91">
        <f>[6]Novembro!$H$22</f>
        <v>11.16</v>
      </c>
      <c r="T10" s="91">
        <f>[6]Novembro!$H$23</f>
        <v>15.48</v>
      </c>
      <c r="U10" s="91">
        <f>[6]Novembro!$H$24</f>
        <v>24.12</v>
      </c>
      <c r="V10" s="91">
        <f>[6]Novembro!$H$25</f>
        <v>15.120000000000001</v>
      </c>
      <c r="W10" s="91">
        <f>[6]Novembro!$H$26</f>
        <v>18.720000000000002</v>
      </c>
      <c r="X10" s="91">
        <f>[6]Novembro!$H$27</f>
        <v>16.2</v>
      </c>
      <c r="Y10" s="91">
        <f>[6]Novembro!$H$28</f>
        <v>21.6</v>
      </c>
      <c r="Z10" s="91">
        <f>[6]Novembro!$H$29</f>
        <v>23.040000000000003</v>
      </c>
      <c r="AA10" s="91">
        <f>[6]Novembro!$H$30</f>
        <v>23.400000000000002</v>
      </c>
      <c r="AB10" s="91">
        <f>[6]Novembro!$H$31</f>
        <v>16.920000000000002</v>
      </c>
      <c r="AC10" s="91">
        <f>[6]Novembro!$H$32</f>
        <v>24.48</v>
      </c>
      <c r="AD10" s="91">
        <f>[6]Novembro!$H$33</f>
        <v>21.96</v>
      </c>
      <c r="AE10" s="91">
        <f>[6]Novembro!$H$34</f>
        <v>47.88</v>
      </c>
      <c r="AF10" s="81">
        <f t="shared" si="1"/>
        <v>47.88</v>
      </c>
      <c r="AG10" s="90">
        <f t="shared" si="2"/>
        <v>20.472000000000005</v>
      </c>
    </row>
    <row r="11" spans="1:35" x14ac:dyDescent="0.2">
      <c r="A11" s="50" t="s">
        <v>50</v>
      </c>
      <c r="B11" s="91">
        <f>[7]Novembro!$H$5</f>
        <v>24.48</v>
      </c>
      <c r="C11" s="91">
        <f>[7]Novembro!$H$6</f>
        <v>20.16</v>
      </c>
      <c r="D11" s="91">
        <f>[7]Novembro!$H$7</f>
        <v>18</v>
      </c>
      <c r="E11" s="91">
        <f>[7]Novembro!$H$8</f>
        <v>15.48</v>
      </c>
      <c r="F11" s="91">
        <f>[7]Novembro!$H$9</f>
        <v>14.76</v>
      </c>
      <c r="G11" s="91">
        <f>[7]Novembro!$H$10</f>
        <v>17.64</v>
      </c>
      <c r="H11" s="91">
        <f>[7]Novembro!$H$11</f>
        <v>17.64</v>
      </c>
      <c r="I11" s="91">
        <f>[7]Novembro!$H$12</f>
        <v>15.48</v>
      </c>
      <c r="J11" s="91">
        <f>[7]Novembro!$H$13</f>
        <v>12.24</v>
      </c>
      <c r="K11" s="91">
        <f>[7]Novembro!$H$14</f>
        <v>23.759999999999998</v>
      </c>
      <c r="L11" s="91">
        <f>[7]Novembro!$H$15</f>
        <v>19.079999999999998</v>
      </c>
      <c r="M11" s="91">
        <f>[7]Novembro!$H$16</f>
        <v>32.4</v>
      </c>
      <c r="N11" s="91">
        <f>[7]Novembro!$H$17</f>
        <v>21.6</v>
      </c>
      <c r="O11" s="91">
        <f>[7]Novembro!$H$18</f>
        <v>20.52</v>
      </c>
      <c r="P11" s="91">
        <f>[7]Novembro!$H$19</f>
        <v>22.32</v>
      </c>
      <c r="Q11" s="91">
        <f>[7]Novembro!$H$20</f>
        <v>17.28</v>
      </c>
      <c r="R11" s="91">
        <f>[7]Novembro!$H$21</f>
        <v>25.92</v>
      </c>
      <c r="S11" s="91">
        <f>[7]Novembro!$H$22</f>
        <v>13.68</v>
      </c>
      <c r="T11" s="91">
        <f>[7]Novembro!$H$23</f>
        <v>14.4</v>
      </c>
      <c r="U11" s="91">
        <f>[7]Novembro!$H$24</f>
        <v>16.920000000000002</v>
      </c>
      <c r="V11" s="91">
        <f>[7]Novembro!$H$25</f>
        <v>14.76</v>
      </c>
      <c r="W11" s="91">
        <f>[7]Novembro!$H$26</f>
        <v>20.88</v>
      </c>
      <c r="X11" s="91">
        <f>[7]Novembro!$H$27</f>
        <v>17.28</v>
      </c>
      <c r="Y11" s="91">
        <f>[7]Novembro!$H$28</f>
        <v>19.8</v>
      </c>
      <c r="Z11" s="91">
        <f>[7]Novembro!$H$29</f>
        <v>19.8</v>
      </c>
      <c r="AA11" s="91">
        <f>[7]Novembro!$H$30</f>
        <v>16.2</v>
      </c>
      <c r="AB11" s="91">
        <f>[7]Novembro!$H$31</f>
        <v>13.32</v>
      </c>
      <c r="AC11" s="91">
        <f>[7]Novembro!$H$32</f>
        <v>19.079999999999998</v>
      </c>
      <c r="AD11" s="91">
        <f>[7]Novembro!$H$33</f>
        <v>33.840000000000003</v>
      </c>
      <c r="AE11" s="91">
        <f>[7]Novembro!$H$34</f>
        <v>10.08</v>
      </c>
      <c r="AF11" s="81">
        <f t="shared" si="1"/>
        <v>33.840000000000003</v>
      </c>
      <c r="AG11" s="90">
        <f t="shared" si="2"/>
        <v>18.960000000000004</v>
      </c>
    </row>
    <row r="12" spans="1:35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 t="s">
        <v>203</v>
      </c>
      <c r="AG12" s="90" t="s">
        <v>203</v>
      </c>
    </row>
    <row r="13" spans="1:35" x14ac:dyDescent="0.2">
      <c r="A13" s="50" t="s">
        <v>96</v>
      </c>
      <c r="B13" s="91">
        <f>[8]Novembro!$H$5</f>
        <v>31.680000000000003</v>
      </c>
      <c r="C13" s="91">
        <f>[8]Novembro!$H$6</f>
        <v>26.28</v>
      </c>
      <c r="D13" s="91">
        <f>[8]Novembro!$H$7</f>
        <v>23.400000000000002</v>
      </c>
      <c r="E13" s="91">
        <f>[8]Novembro!$H$8</f>
        <v>13.68</v>
      </c>
      <c r="F13" s="91">
        <f>[8]Novembro!$H$9</f>
        <v>32.04</v>
      </c>
      <c r="G13" s="91">
        <f>[8]Novembro!$H$10</f>
        <v>16.559999999999999</v>
      </c>
      <c r="H13" s="91">
        <f>[8]Novembro!$H$11</f>
        <v>38.880000000000003</v>
      </c>
      <c r="I13" s="91">
        <f>[8]Novembro!$H$12</f>
        <v>24.48</v>
      </c>
      <c r="J13" s="91">
        <f>[8]Novembro!$H$13</f>
        <v>17.64</v>
      </c>
      <c r="K13" s="91">
        <f>[8]Novembro!$H$14</f>
        <v>14.76</v>
      </c>
      <c r="L13" s="91">
        <f>[8]Novembro!$H$15</f>
        <v>11.16</v>
      </c>
      <c r="M13" s="91">
        <f>[8]Novembro!$H$16</f>
        <v>37.800000000000004</v>
      </c>
      <c r="N13" s="91">
        <f>[8]Novembro!$H$17</f>
        <v>27.36</v>
      </c>
      <c r="O13" s="91">
        <f>[8]Novembro!$H$18</f>
        <v>14.04</v>
      </c>
      <c r="P13" s="91">
        <f>[8]Novembro!$H$19</f>
        <v>16.2</v>
      </c>
      <c r="Q13" s="91">
        <f>[8]Novembro!$H$20</f>
        <v>17.28</v>
      </c>
      <c r="R13" s="91">
        <f>[8]Novembro!$H$21</f>
        <v>15.48</v>
      </c>
      <c r="S13" s="91">
        <f>[8]Novembro!$H$22</f>
        <v>22.32</v>
      </c>
      <c r="T13" s="91">
        <f>[8]Novembro!$H$23</f>
        <v>16.2</v>
      </c>
      <c r="U13" s="91">
        <f>[8]Novembro!$H$24</f>
        <v>22.32</v>
      </c>
      <c r="V13" s="91">
        <f>[8]Novembro!$H$25</f>
        <v>18.720000000000002</v>
      </c>
      <c r="W13" s="91">
        <f>[8]Novembro!$H$26</f>
        <v>16.559999999999999</v>
      </c>
      <c r="X13" s="91">
        <f>[8]Novembro!$H$27</f>
        <v>20.16</v>
      </c>
      <c r="Y13" s="91">
        <f>[8]Novembro!$H$28</f>
        <v>17.28</v>
      </c>
      <c r="Z13" s="91">
        <f>[8]Novembro!$H$29</f>
        <v>25.2</v>
      </c>
      <c r="AA13" s="91">
        <f>[8]Novembro!$H$30</f>
        <v>20.88</v>
      </c>
      <c r="AB13" s="91">
        <f>[8]Novembro!$H$31</f>
        <v>27.720000000000002</v>
      </c>
      <c r="AC13" s="91">
        <f>[8]Novembro!$H$32</f>
        <v>29.880000000000003</v>
      </c>
      <c r="AD13" s="91">
        <f>[8]Novembro!$H$33</f>
        <v>22.68</v>
      </c>
      <c r="AE13" s="91">
        <f>[8]Novembro!$H$34</f>
        <v>17.28</v>
      </c>
      <c r="AF13" s="81">
        <f>MAX(B13:AE13)</f>
        <v>38.880000000000003</v>
      </c>
      <c r="AG13" s="90">
        <f>AVERAGE(B13:AE13)</f>
        <v>21.864000000000001</v>
      </c>
    </row>
    <row r="14" spans="1:35" x14ac:dyDescent="0.2">
      <c r="A14" s="50" t="s">
        <v>103</v>
      </c>
      <c r="B14" s="91">
        <f>[10]Novembro!$H$5</f>
        <v>24.48</v>
      </c>
      <c r="C14" s="91">
        <f>[10]Novembro!$H$6</f>
        <v>17.64</v>
      </c>
      <c r="D14" s="91">
        <f>[10]Novembro!$H$7</f>
        <v>13.32</v>
      </c>
      <c r="E14" s="91">
        <f>[10]Novembro!$H$8</f>
        <v>13.68</v>
      </c>
      <c r="F14" s="91">
        <f>[10]Novembro!$H$9</f>
        <v>17.64</v>
      </c>
      <c r="G14" s="91">
        <f>[10]Novembro!$H$10</f>
        <v>13.32</v>
      </c>
      <c r="H14" s="91">
        <f>[10]Novembro!$H$11</f>
        <v>29.880000000000003</v>
      </c>
      <c r="I14" s="91">
        <f>[10]Novembro!$H$12</f>
        <v>15.840000000000002</v>
      </c>
      <c r="J14" s="91">
        <f>[10]Novembro!$H$13</f>
        <v>11.520000000000001</v>
      </c>
      <c r="K14" s="91">
        <f>[10]Novembro!$H$14</f>
        <v>16.2</v>
      </c>
      <c r="L14" s="91">
        <f>[10]Novembro!$H$15</f>
        <v>16.920000000000002</v>
      </c>
      <c r="M14" s="91">
        <f>[10]Novembro!$H$16</f>
        <v>32.04</v>
      </c>
      <c r="N14" s="91">
        <f>[10]Novembro!$H$17</f>
        <v>20.88</v>
      </c>
      <c r="O14" s="91">
        <f>[10]Novembro!$H$18</f>
        <v>10.8</v>
      </c>
      <c r="P14" s="91">
        <f>[10]Novembro!$H$19</f>
        <v>18.720000000000002</v>
      </c>
      <c r="Q14" s="91">
        <f>[10]Novembro!$H$20</f>
        <v>21.6</v>
      </c>
      <c r="R14" s="91">
        <f>[10]Novembro!$H$21</f>
        <v>18</v>
      </c>
      <c r="S14" s="91">
        <f>[10]Novembro!$H$22</f>
        <v>18</v>
      </c>
      <c r="T14" s="91">
        <f>[10]Novembro!$H$23</f>
        <v>18.36</v>
      </c>
      <c r="U14" s="91">
        <f>[10]Novembro!$H$24</f>
        <v>15.48</v>
      </c>
      <c r="V14" s="91">
        <f>[10]Novembro!$H$25</f>
        <v>19.8</v>
      </c>
      <c r="W14" s="91">
        <f>[10]Novembro!$H$26</f>
        <v>16.559999999999999</v>
      </c>
      <c r="X14" s="91">
        <f>[10]Novembro!$H$27</f>
        <v>17.64</v>
      </c>
      <c r="Y14" s="91">
        <f>[10]Novembro!$H$28</f>
        <v>25.92</v>
      </c>
      <c r="Z14" s="91">
        <f>[10]Novembro!$H$29</f>
        <v>21.240000000000002</v>
      </c>
      <c r="AA14" s="91">
        <f>[10]Novembro!$H$30</f>
        <v>20.16</v>
      </c>
      <c r="AB14" s="91">
        <f>[10]Novembro!$H$31</f>
        <v>18.36</v>
      </c>
      <c r="AC14" s="91">
        <f>[10]Novembro!$H$32</f>
        <v>31.319999999999997</v>
      </c>
      <c r="AD14" s="91">
        <f>[10]Novembro!$H$33</f>
        <v>23.040000000000003</v>
      </c>
      <c r="AE14" s="91">
        <f>[10]Novembro!$H$34</f>
        <v>16.920000000000002</v>
      </c>
      <c r="AF14" s="81">
        <f>MAX(B14:AE14)</f>
        <v>32.04</v>
      </c>
      <c r="AG14" s="90">
        <f>AVERAGE(B14:AE14)</f>
        <v>19.176000000000002</v>
      </c>
    </row>
    <row r="15" spans="1:35" x14ac:dyDescent="0.2">
      <c r="A15" s="50" t="s">
        <v>150</v>
      </c>
      <c r="B15" s="91">
        <f>[11]Novembro!$H$5</f>
        <v>24.12</v>
      </c>
      <c r="C15" s="91" t="str">
        <f>[11]Novembro!$H$6</f>
        <v>*</v>
      </c>
      <c r="D15" s="91" t="str">
        <f>[11]Novembro!$H$7</f>
        <v>*</v>
      </c>
      <c r="E15" s="91" t="str">
        <f>[11]Novembro!$H$8</f>
        <v>*</v>
      </c>
      <c r="F15" s="91" t="str">
        <f>[11]Novembro!$H$9</f>
        <v>*</v>
      </c>
      <c r="G15" s="91" t="str">
        <f>[11]Novembro!$H$10</f>
        <v>*</v>
      </c>
      <c r="H15" s="91" t="str">
        <f>[11]Novembro!$H$11</f>
        <v>*</v>
      </c>
      <c r="I15" s="91" t="str">
        <f>[11]Novembro!$H$12</f>
        <v>*</v>
      </c>
      <c r="J15" s="91" t="str">
        <f>[11]Novembro!$H$13</f>
        <v>*</v>
      </c>
      <c r="K15" s="91" t="str">
        <f>[11]Novembro!$H$14</f>
        <v>*</v>
      </c>
      <c r="L15" s="91" t="str">
        <f>[11]Novembro!$H$15</f>
        <v>*</v>
      </c>
      <c r="M15" s="91" t="str">
        <f>[11]Novembro!$H$16</f>
        <v>*</v>
      </c>
      <c r="N15" s="91" t="str">
        <f>[11]Novembro!$H$17</f>
        <v>*</v>
      </c>
      <c r="O15" s="91" t="str">
        <f>[11]Novembro!$H$18</f>
        <v>*</v>
      </c>
      <c r="P15" s="91" t="str">
        <f>[11]Novembro!$H$19</f>
        <v>*</v>
      </c>
      <c r="Q15" s="91" t="str">
        <f>[11]Novembro!$H$20</f>
        <v>*</v>
      </c>
      <c r="R15" s="91" t="str">
        <f>[11]Novembro!$H$21</f>
        <v>*</v>
      </c>
      <c r="S15" s="91" t="str">
        <f>[11]Novembro!$H$22</f>
        <v>*</v>
      </c>
      <c r="T15" s="91" t="str">
        <f>[11]Novembro!$H$23</f>
        <v>*</v>
      </c>
      <c r="U15" s="91" t="str">
        <f>[11]Novembro!$H$24</f>
        <v>*</v>
      </c>
      <c r="V15" s="91" t="str">
        <f>[11]Novembro!$H$25</f>
        <v>*</v>
      </c>
      <c r="W15" s="91" t="str">
        <f>[11]Novembro!$H$26</f>
        <v>*</v>
      </c>
      <c r="X15" s="91" t="str">
        <f>[11]Novembro!$H$27</f>
        <v>*</v>
      </c>
      <c r="Y15" s="91" t="str">
        <f>[11]Novembro!$H$28</f>
        <v>*</v>
      </c>
      <c r="Z15" s="91" t="str">
        <f>[11]Novembro!$H$29</f>
        <v>*</v>
      </c>
      <c r="AA15" s="91" t="str">
        <f>[11]Novembro!$H$30</f>
        <v>*</v>
      </c>
      <c r="AB15" s="91" t="str">
        <f>[11]Novembro!$H$31</f>
        <v>*</v>
      </c>
      <c r="AC15" s="91" t="str">
        <f>[11]Novembro!$H$32</f>
        <v>*</v>
      </c>
      <c r="AD15" s="91" t="str">
        <f>[11]Novembro!$H$33</f>
        <v>*</v>
      </c>
      <c r="AE15" s="91" t="str">
        <f>[11]Novembro!$H$34</f>
        <v>*</v>
      </c>
      <c r="AF15" s="81">
        <f>MAX(B15:AE15)</f>
        <v>24.12</v>
      </c>
      <c r="AG15" s="90">
        <f>AVERAGE(B15:AE15)</f>
        <v>24.12</v>
      </c>
    </row>
    <row r="16" spans="1:35" x14ac:dyDescent="0.2">
      <c r="A16" s="50" t="s">
        <v>2</v>
      </c>
      <c r="B16" s="91">
        <f>[12]Novembro!$H$5</f>
        <v>22.68</v>
      </c>
      <c r="C16" s="91">
        <f>[12]Novembro!$H$6</f>
        <v>16.559999999999999</v>
      </c>
      <c r="D16" s="91">
        <f>[12]Novembro!$H$7</f>
        <v>12.6</v>
      </c>
      <c r="E16" s="91">
        <f>[12]Novembro!$H$8</f>
        <v>14.76</v>
      </c>
      <c r="F16" s="91">
        <f>[12]Novembro!$H$9</f>
        <v>14.76</v>
      </c>
      <c r="G16" s="91">
        <f>[12]Novembro!$H$10</f>
        <v>12.6</v>
      </c>
      <c r="H16" s="91">
        <f>[12]Novembro!$H$11</f>
        <v>15.120000000000001</v>
      </c>
      <c r="I16" s="91">
        <f>[12]Novembro!$H$12</f>
        <v>14.04</v>
      </c>
      <c r="J16" s="91">
        <f>[12]Novembro!$H$13</f>
        <v>15.120000000000001</v>
      </c>
      <c r="K16" s="91">
        <f>[12]Novembro!$H$14</f>
        <v>18</v>
      </c>
      <c r="L16" s="91">
        <f>[12]Novembro!$H$15</f>
        <v>21.6</v>
      </c>
      <c r="M16" s="91">
        <f>[12]Novembro!$H$16</f>
        <v>19.8</v>
      </c>
      <c r="N16" s="91">
        <f>[12]Novembro!$H$17</f>
        <v>27.720000000000002</v>
      </c>
      <c r="O16" s="91">
        <f>[12]Novembro!$H$18</f>
        <v>16.559999999999999</v>
      </c>
      <c r="P16" s="91">
        <f>[12]Novembro!$H$19</f>
        <v>14.4</v>
      </c>
      <c r="Q16" s="91">
        <f>[12]Novembro!$H$20</f>
        <v>14.4</v>
      </c>
      <c r="R16" s="91">
        <f>[12]Novembro!$H$21</f>
        <v>19.079999999999998</v>
      </c>
      <c r="S16" s="91">
        <f>[12]Novembro!$H$22</f>
        <v>15.48</v>
      </c>
      <c r="T16" s="91">
        <f>[12]Novembro!$H$23</f>
        <v>14.76</v>
      </c>
      <c r="U16" s="91">
        <f>[12]Novembro!$H$24</f>
        <v>14.4</v>
      </c>
      <c r="V16" s="91">
        <f>[12]Novembro!$H$25</f>
        <v>10.8</v>
      </c>
      <c r="W16" s="91">
        <f>[12]Novembro!$H$26</f>
        <v>15.48</v>
      </c>
      <c r="X16" s="91">
        <f>[12]Novembro!$H$27</f>
        <v>17.28</v>
      </c>
      <c r="Y16" s="91">
        <f>[12]Novembro!$H$28</f>
        <v>21.6</v>
      </c>
      <c r="Z16" s="91">
        <f>[12]Novembro!$H$29</f>
        <v>29.52</v>
      </c>
      <c r="AA16" s="91">
        <f>[12]Novembro!$H$30</f>
        <v>16.920000000000002</v>
      </c>
      <c r="AB16" s="91">
        <f>[12]Novembro!$H$31</f>
        <v>17.28</v>
      </c>
      <c r="AC16" s="91">
        <f>[12]Novembro!$H$32</f>
        <v>20.52</v>
      </c>
      <c r="AD16" s="91">
        <f>[12]Novembro!$H$33</f>
        <v>16.2</v>
      </c>
      <c r="AE16" s="91">
        <f>[12]Novembro!$H$34</f>
        <v>33.119999999999997</v>
      </c>
      <c r="AF16" s="81">
        <f t="shared" ref="AF16:AF24" si="3">MAX(B16:AE16)</f>
        <v>33.119999999999997</v>
      </c>
      <c r="AG16" s="90">
        <f t="shared" ref="AG16:AG43" si="4">AVERAGE(B16:AE16)</f>
        <v>17.771999999999998</v>
      </c>
      <c r="AI16" s="11" t="s">
        <v>33</v>
      </c>
    </row>
    <row r="17" spans="1:37" x14ac:dyDescent="0.2">
      <c r="A17" s="50" t="s">
        <v>3</v>
      </c>
      <c r="B17" s="91">
        <f>[13]Novembro!$G5</f>
        <v>41</v>
      </c>
      <c r="C17" s="91">
        <f>[13]Novembro!$G6</f>
        <v>45</v>
      </c>
      <c r="D17" s="91">
        <f>[13]Novembro!$G7</f>
        <v>70</v>
      </c>
      <c r="E17" s="91">
        <f>[13]Novembro!$G8</f>
        <v>54</v>
      </c>
      <c r="F17" s="91">
        <f>[13]Novembro!$G9</f>
        <v>61</v>
      </c>
      <c r="G17" s="91">
        <f>[13]Novembro!$G10</f>
        <v>49</v>
      </c>
      <c r="H17" s="91">
        <f>[13]Novembro!$G11</f>
        <v>59</v>
      </c>
      <c r="I17" s="91">
        <f>[13]Novembro!$G12</f>
        <v>59</v>
      </c>
      <c r="J17" s="91">
        <f>[13]Novembro!$G13</f>
        <v>36</v>
      </c>
      <c r="K17" s="91">
        <f>[13]Novembro!$G14</f>
        <v>34</v>
      </c>
      <c r="L17" s="91">
        <f>[13]Novembro!$G15</f>
        <v>31</v>
      </c>
      <c r="M17" s="91">
        <f>[13]Novembro!$G16</f>
        <v>46</v>
      </c>
      <c r="N17" s="91">
        <f>[13]Novembro!$G17</f>
        <v>45</v>
      </c>
      <c r="O17" s="91">
        <f>[13]Novembro!$G18</f>
        <v>41</v>
      </c>
      <c r="P17" s="91">
        <f>[13]Novembro!$G19</f>
        <v>39</v>
      </c>
      <c r="Q17" s="91">
        <f>[13]Novembro!$G20</f>
        <v>40</v>
      </c>
      <c r="R17" s="91">
        <f>[13]Novembro!$G21</f>
        <v>50</v>
      </c>
      <c r="S17" s="91">
        <f>[13]Novembro!$G22</f>
        <v>50</v>
      </c>
      <c r="T17" s="91">
        <f>[13]Novembro!$G23</f>
        <v>52</v>
      </c>
      <c r="U17" s="91">
        <f>[13]Novembro!$G24</f>
        <v>47</v>
      </c>
      <c r="V17" s="91">
        <f>[13]Novembro!$G25</f>
        <v>54</v>
      </c>
      <c r="W17" s="91">
        <f>[13]Novembro!$G26</f>
        <v>63</v>
      </c>
      <c r="X17" s="91">
        <f>[13]Novembro!$G27</f>
        <v>49</v>
      </c>
      <c r="Y17" s="91">
        <f>[13]Novembro!$G28</f>
        <v>33</v>
      </c>
      <c r="Z17" s="91">
        <f>[13]Novembro!$G29</f>
        <v>37</v>
      </c>
      <c r="AA17" s="91">
        <f>[13]Novembro!$G30</f>
        <v>31</v>
      </c>
      <c r="AB17" s="91">
        <f>[13]Novembro!$G31</f>
        <v>46</v>
      </c>
      <c r="AC17" s="91">
        <f>[13]Novembro!$G32</f>
        <v>42</v>
      </c>
      <c r="AD17" s="91">
        <f>[13]Novembro!$G33</f>
        <v>63</v>
      </c>
      <c r="AE17" s="91">
        <f>[13]Novembro!$G34</f>
        <v>42</v>
      </c>
      <c r="AF17" s="81">
        <f t="shared" si="3"/>
        <v>70</v>
      </c>
      <c r="AG17" s="90">
        <f t="shared" si="4"/>
        <v>46.966666666666669</v>
      </c>
      <c r="AH17" s="11" t="s">
        <v>33</v>
      </c>
      <c r="AI17" s="11" t="s">
        <v>33</v>
      </c>
    </row>
    <row r="18" spans="1:37" hidden="1" x14ac:dyDescent="0.2">
      <c r="A18" s="50" t="s">
        <v>4</v>
      </c>
      <c r="B18" s="91" t="str">
        <f>[14]Novembro!$H$5</f>
        <v>*</v>
      </c>
      <c r="C18" s="91" t="str">
        <f>[14]Novembro!$H$6</f>
        <v>*</v>
      </c>
      <c r="D18" s="91" t="str">
        <f>[14]Novembro!$H$7</f>
        <v>*</v>
      </c>
      <c r="E18" s="91" t="str">
        <f>[14]Novembro!$H$8</f>
        <v>*</v>
      </c>
      <c r="F18" s="91" t="str">
        <f>[14]Novembro!$H$9</f>
        <v>*</v>
      </c>
      <c r="G18" s="91" t="str">
        <f>[14]Novembro!$H$10</f>
        <v>*</v>
      </c>
      <c r="H18" s="91" t="str">
        <f>[14]Novembro!$H$11</f>
        <v>*</v>
      </c>
      <c r="I18" s="91" t="str">
        <f>[14]Novembro!$H$12</f>
        <v>*</v>
      </c>
      <c r="J18" s="91" t="str">
        <f>[14]Novembro!$H$13</f>
        <v>*</v>
      </c>
      <c r="K18" s="91" t="str">
        <f>[14]Novembro!$H$14</f>
        <v>*</v>
      </c>
      <c r="L18" s="91" t="str">
        <f>[14]Novembro!$H$15</f>
        <v>*</v>
      </c>
      <c r="M18" s="91" t="str">
        <f>[14]Novembro!$H$16</f>
        <v>*</v>
      </c>
      <c r="N18" s="91" t="str">
        <f>[14]Novembro!$H$17</f>
        <v>*</v>
      </c>
      <c r="O18" s="91" t="str">
        <f>[14]Novembro!$H$18</f>
        <v>*</v>
      </c>
      <c r="P18" s="91" t="str">
        <f>[14]Novembro!$H$19</f>
        <v>*</v>
      </c>
      <c r="Q18" s="91" t="str">
        <f>[14]Novembro!$H$20</f>
        <v>*</v>
      </c>
      <c r="R18" s="91" t="str">
        <f>[14]Novembro!$H$21</f>
        <v>*</v>
      </c>
      <c r="S18" s="91" t="str">
        <f>[14]Novembro!$H$22</f>
        <v>*</v>
      </c>
      <c r="T18" s="91" t="str">
        <f>[14]Novembro!$H$23</f>
        <v>*</v>
      </c>
      <c r="U18" s="91" t="str">
        <f>[14]Novembro!$H$24</f>
        <v>*</v>
      </c>
      <c r="V18" s="91" t="str">
        <f>[14]Novembro!$H$25</f>
        <v>*</v>
      </c>
      <c r="W18" s="91" t="str">
        <f>[14]Novembro!$H$26</f>
        <v>*</v>
      </c>
      <c r="X18" s="91" t="str">
        <f>[14]Novembro!$H$27</f>
        <v>*</v>
      </c>
      <c r="Y18" s="91" t="str">
        <f>[14]Novembro!$H$28</f>
        <v>*</v>
      </c>
      <c r="Z18" s="91" t="str">
        <f>[14]Novembro!$H$29</f>
        <v>*</v>
      </c>
      <c r="AA18" s="91" t="str">
        <f>[14]Novembro!$H$30</f>
        <v>*</v>
      </c>
      <c r="AB18" s="91" t="str">
        <f>[14]Novembro!$H$31</f>
        <v>*</v>
      </c>
      <c r="AC18" s="91" t="str">
        <f>[14]Novembro!$H$32</f>
        <v>*</v>
      </c>
      <c r="AD18" s="91" t="str">
        <f>[14]Novembro!$H$33</f>
        <v>*</v>
      </c>
      <c r="AE18" s="91" t="str">
        <f>[14]Novembro!$H$34</f>
        <v>*</v>
      </c>
      <c r="AF18" s="81">
        <f t="shared" si="3"/>
        <v>0</v>
      </c>
      <c r="AG18" s="90" t="e">
        <f t="shared" si="4"/>
        <v>#DIV/0!</v>
      </c>
      <c r="AI18" t="s">
        <v>33</v>
      </c>
    </row>
    <row r="19" spans="1:37" x14ac:dyDescent="0.2">
      <c r="A19" s="50" t="s">
        <v>5</v>
      </c>
      <c r="B19" s="91">
        <f>[15]Novembro!$H$5</f>
        <v>18.720000000000002</v>
      </c>
      <c r="C19" s="91">
        <f>[15]Novembro!$H$6</f>
        <v>12.96</v>
      </c>
      <c r="D19" s="91">
        <f>[15]Novembro!$H$7</f>
        <v>22.68</v>
      </c>
      <c r="E19" s="91">
        <f>[15]Novembro!$H$8</f>
        <v>8.2799999999999994</v>
      </c>
      <c r="F19" s="91">
        <f>[15]Novembro!$H$9</f>
        <v>20.16</v>
      </c>
      <c r="G19" s="91">
        <f>[15]Novembro!$H$10</f>
        <v>11.16</v>
      </c>
      <c r="H19" s="91">
        <f>[15]Novembro!$H$11</f>
        <v>11.520000000000001</v>
      </c>
      <c r="I19" s="91">
        <f>[15]Novembro!$H$12</f>
        <v>12.24</v>
      </c>
      <c r="J19" s="91">
        <f>[15]Novembro!$H$13</f>
        <v>3.6</v>
      </c>
      <c r="K19" s="91">
        <f>[15]Novembro!$H$14</f>
        <v>1.8</v>
      </c>
      <c r="L19" s="91">
        <f>[15]Novembro!$H$15</f>
        <v>4.32</v>
      </c>
      <c r="M19" s="91">
        <f>[15]Novembro!$H$16</f>
        <v>12.96</v>
      </c>
      <c r="N19" s="91">
        <f>[15]Novembro!$H$17</f>
        <v>10.8</v>
      </c>
      <c r="O19" s="91">
        <f>[15]Novembro!$H$18</f>
        <v>1.08</v>
      </c>
      <c r="P19" s="91">
        <f>[15]Novembro!$H$19</f>
        <v>0.36000000000000004</v>
      </c>
      <c r="Q19" s="91">
        <f>[15]Novembro!$H$20</f>
        <v>2.16</v>
      </c>
      <c r="R19" s="91">
        <f>[15]Novembro!$H$21</f>
        <v>4.32</v>
      </c>
      <c r="S19" s="91">
        <f>[15]Novembro!$H$22</f>
        <v>5.4</v>
      </c>
      <c r="T19" s="91">
        <f>[15]Novembro!$H$23</f>
        <v>2.16</v>
      </c>
      <c r="U19" s="91">
        <f>[15]Novembro!$H$24</f>
        <v>2.8800000000000003</v>
      </c>
      <c r="V19" s="91">
        <f>[15]Novembro!$H$25</f>
        <v>0.36000000000000004</v>
      </c>
      <c r="W19" s="91">
        <f>[15]Novembro!$H$26</f>
        <v>0.36000000000000004</v>
      </c>
      <c r="X19" s="91">
        <f>[15]Novembro!$H$27</f>
        <v>0</v>
      </c>
      <c r="Y19" s="91">
        <f>[15]Novembro!$H$28</f>
        <v>0</v>
      </c>
      <c r="Z19" s="91">
        <f>[15]Novembro!$H$29</f>
        <v>0</v>
      </c>
      <c r="AA19" s="91">
        <f>[15]Novembro!$H$30</f>
        <v>0</v>
      </c>
      <c r="AB19" s="91">
        <f>[15]Novembro!$H$31</f>
        <v>0.36000000000000004</v>
      </c>
      <c r="AC19" s="91">
        <f>[15]Novembro!$H$32</f>
        <v>0.36000000000000004</v>
      </c>
      <c r="AD19" s="91">
        <f>[15]Novembro!$H$33</f>
        <v>0</v>
      </c>
      <c r="AE19" s="91">
        <f>[15]Novembro!$H$34</f>
        <v>0.36000000000000004</v>
      </c>
      <c r="AF19" s="81">
        <f t="shared" si="3"/>
        <v>22.68</v>
      </c>
      <c r="AG19" s="90">
        <f t="shared" si="4"/>
        <v>5.7120000000000024</v>
      </c>
      <c r="AH19" s="11" t="s">
        <v>33</v>
      </c>
      <c r="AJ19" t="s">
        <v>33</v>
      </c>
    </row>
    <row r="20" spans="1:37" x14ac:dyDescent="0.2">
      <c r="A20" s="50" t="s">
        <v>31</v>
      </c>
      <c r="B20" s="91">
        <f>[16]Novembro!$H$5</f>
        <v>25.92</v>
      </c>
      <c r="C20" s="91">
        <f>[16]Novembro!$H$6</f>
        <v>26.64</v>
      </c>
      <c r="D20" s="91">
        <f>[16]Novembro!$H$7</f>
        <v>18.720000000000002</v>
      </c>
      <c r="E20" s="91">
        <f>[16]Novembro!$H$8</f>
        <v>23.759999999999998</v>
      </c>
      <c r="F20" s="91">
        <f>[16]Novembro!$H$9</f>
        <v>25.92</v>
      </c>
      <c r="G20" s="91">
        <f>[16]Novembro!$H$10</f>
        <v>25.2</v>
      </c>
      <c r="H20" s="91">
        <f>[16]Novembro!$H$11</f>
        <v>27.720000000000002</v>
      </c>
      <c r="I20" s="91">
        <f>[16]Novembro!$H$12</f>
        <v>16.920000000000002</v>
      </c>
      <c r="J20" s="91">
        <f>[16]Novembro!$H$13</f>
        <v>13.32</v>
      </c>
      <c r="K20" s="91">
        <f>[16]Novembro!$H$14</f>
        <v>15.48</v>
      </c>
      <c r="L20" s="91">
        <f>[16]Novembro!$H$15</f>
        <v>17.64</v>
      </c>
      <c r="M20" s="91">
        <f>[16]Novembro!$H$16</f>
        <v>29.52</v>
      </c>
      <c r="N20" s="91">
        <f>[16]Novembro!$H$17</f>
        <v>16.559999999999999</v>
      </c>
      <c r="O20" s="91">
        <f>[16]Novembro!$H$18</f>
        <v>21.96</v>
      </c>
      <c r="P20" s="91">
        <f>[16]Novembro!$H$19</f>
        <v>19.079999999999998</v>
      </c>
      <c r="Q20" s="91">
        <f>[16]Novembro!$H$20</f>
        <v>29.52</v>
      </c>
      <c r="R20" s="91">
        <f>[16]Novembro!$H$21</f>
        <v>22.32</v>
      </c>
      <c r="S20" s="91">
        <f>[16]Novembro!$H$22</f>
        <v>16.920000000000002</v>
      </c>
      <c r="T20" s="91">
        <f>[16]Novembro!$H$23</f>
        <v>25.92</v>
      </c>
      <c r="U20" s="91">
        <f>[16]Novembro!$H$24</f>
        <v>25.56</v>
      </c>
      <c r="V20" s="91">
        <f>[16]Novembro!$H$25</f>
        <v>18.36</v>
      </c>
      <c r="W20" s="91">
        <f>[16]Novembro!$H$26</f>
        <v>19.440000000000001</v>
      </c>
      <c r="X20" s="91">
        <f>[16]Novembro!$H$27</f>
        <v>15.840000000000002</v>
      </c>
      <c r="Y20" s="91">
        <f>[16]Novembro!$H$28</f>
        <v>16.2</v>
      </c>
      <c r="Z20" s="91">
        <f>[16]Novembro!$H$29</f>
        <v>19.440000000000001</v>
      </c>
      <c r="AA20" s="91">
        <f>[16]Novembro!$H$30</f>
        <v>27</v>
      </c>
      <c r="AB20" s="91">
        <f>[16]Novembro!$H$31</f>
        <v>24.840000000000003</v>
      </c>
      <c r="AC20" s="91">
        <f>[16]Novembro!$H$32</f>
        <v>24.12</v>
      </c>
      <c r="AD20" s="91">
        <f>[16]Novembro!$H$33</f>
        <v>21.240000000000002</v>
      </c>
      <c r="AE20" s="91">
        <f>[16]Novembro!$H$34</f>
        <v>16.559999999999999</v>
      </c>
      <c r="AF20" s="81">
        <f t="shared" si="3"/>
        <v>29.52</v>
      </c>
      <c r="AG20" s="90">
        <f t="shared" si="4"/>
        <v>21.588000000000001</v>
      </c>
    </row>
    <row r="21" spans="1:37" x14ac:dyDescent="0.2">
      <c r="A21" s="50" t="s">
        <v>6</v>
      </c>
      <c r="B21" s="91">
        <f>[17]Novembro!$H$5</f>
        <v>13.68</v>
      </c>
      <c r="C21" s="91">
        <f>[17]Novembro!$H$6</f>
        <v>9.3600000000000012</v>
      </c>
      <c r="D21" s="91">
        <f>[17]Novembro!$H$7</f>
        <v>16.559999999999999</v>
      </c>
      <c r="E21" s="91">
        <f>[17]Novembro!$H$8</f>
        <v>18.36</v>
      </c>
      <c r="F21" s="91">
        <f>[17]Novembro!$H$9</f>
        <v>12.96</v>
      </c>
      <c r="G21" s="91">
        <f>[17]Novembro!$H$10</f>
        <v>8.64</v>
      </c>
      <c r="H21" s="91">
        <f>[17]Novembro!$H$11</f>
        <v>17.64</v>
      </c>
      <c r="I21" s="91">
        <f>[17]Novembro!$H$12</f>
        <v>12.24</v>
      </c>
      <c r="J21" s="91">
        <f>[17]Novembro!$H$13</f>
        <v>10.08</v>
      </c>
      <c r="K21" s="91">
        <f>[17]Novembro!$H$14</f>
        <v>6.84</v>
      </c>
      <c r="L21" s="91">
        <f>[17]Novembro!$H$15</f>
        <v>10.08</v>
      </c>
      <c r="M21" s="91">
        <f>[17]Novembro!$H$16</f>
        <v>13.32</v>
      </c>
      <c r="N21" s="91">
        <f>[17]Novembro!$H$17</f>
        <v>12.96</v>
      </c>
      <c r="O21" s="91">
        <f>[17]Novembro!$H$18</f>
        <v>12.6</v>
      </c>
      <c r="P21" s="91">
        <f>[17]Novembro!$H$19</f>
        <v>10.8</v>
      </c>
      <c r="Q21" s="91">
        <f>[17]Novembro!$H$20</f>
        <v>14.4</v>
      </c>
      <c r="R21" s="91">
        <f>[17]Novembro!$H$21</f>
        <v>14.4</v>
      </c>
      <c r="S21" s="91">
        <f>[17]Novembro!$H$22</f>
        <v>16.920000000000002</v>
      </c>
      <c r="T21" s="91">
        <f>[17]Novembro!$H$23</f>
        <v>12.96</v>
      </c>
      <c r="U21" s="91">
        <f>[17]Novembro!$H$24</f>
        <v>13.68</v>
      </c>
      <c r="V21" s="91">
        <f>[17]Novembro!$H$25</f>
        <v>9.7200000000000006</v>
      </c>
      <c r="W21" s="91">
        <f>[17]Novembro!$H$26</f>
        <v>14.76</v>
      </c>
      <c r="X21" s="91">
        <f>[17]Novembro!$H$27</f>
        <v>8.64</v>
      </c>
      <c r="Y21" s="91">
        <f>[17]Novembro!$H$28</f>
        <v>9.3600000000000012</v>
      </c>
      <c r="Z21" s="91">
        <f>[17]Novembro!$H$29</f>
        <v>9.3600000000000012</v>
      </c>
      <c r="AA21" s="91">
        <f>[17]Novembro!$H$30</f>
        <v>11.16</v>
      </c>
      <c r="AB21" s="91">
        <f>[17]Novembro!$H$31</f>
        <v>12.96</v>
      </c>
      <c r="AC21" s="91">
        <f>[17]Novembro!$H$32</f>
        <v>16.2</v>
      </c>
      <c r="AD21" s="91">
        <f>[17]Novembro!$H$33</f>
        <v>16.2</v>
      </c>
      <c r="AE21" s="91">
        <f>[17]Novembro!$H$34</f>
        <v>18</v>
      </c>
      <c r="AF21" s="81">
        <f t="shared" si="3"/>
        <v>18.36</v>
      </c>
      <c r="AG21" s="90">
        <f t="shared" si="4"/>
        <v>12.828000000000001</v>
      </c>
    </row>
    <row r="22" spans="1:37" x14ac:dyDescent="0.2">
      <c r="A22" s="50" t="s">
        <v>7</v>
      </c>
      <c r="B22" s="91">
        <f>[18]Novembro!$H$5</f>
        <v>22.68</v>
      </c>
      <c r="C22" s="91">
        <f>[18]Novembro!$H$6</f>
        <v>14.76</v>
      </c>
      <c r="D22" s="91">
        <f>[18]Novembro!$H$7</f>
        <v>16.920000000000002</v>
      </c>
      <c r="E22" s="91">
        <f>[18]Novembro!$H$8</f>
        <v>18.36</v>
      </c>
      <c r="F22" s="91">
        <f>[18]Novembro!$H$9</f>
        <v>16.559999999999999</v>
      </c>
      <c r="G22" s="91">
        <f>[18]Novembro!$H$10</f>
        <v>11.879999999999999</v>
      </c>
      <c r="H22" s="91">
        <f>[18]Novembro!$H$11</f>
        <v>23.400000000000002</v>
      </c>
      <c r="I22" s="91">
        <f>[18]Novembro!$H$12</f>
        <v>12.96</v>
      </c>
      <c r="J22" s="91">
        <f>[18]Novembro!$H$13</f>
        <v>15.48</v>
      </c>
      <c r="K22" s="91">
        <f>[18]Novembro!$H$14</f>
        <v>14.4</v>
      </c>
      <c r="L22" s="91">
        <f>[18]Novembro!$H$15</f>
        <v>15.120000000000001</v>
      </c>
      <c r="M22" s="91">
        <f>[18]Novembro!$H$16</f>
        <v>27.36</v>
      </c>
      <c r="N22" s="91">
        <f>[18]Novembro!$H$17</f>
        <v>16.2</v>
      </c>
      <c r="O22" s="91">
        <f>[18]Novembro!$H$18</f>
        <v>11.16</v>
      </c>
      <c r="P22" s="91">
        <f>[18]Novembro!$H$19</f>
        <v>14.4</v>
      </c>
      <c r="Q22" s="91">
        <f>[18]Novembro!$H$20</f>
        <v>20.88</v>
      </c>
      <c r="R22" s="91">
        <f>[18]Novembro!$H$21</f>
        <v>17.28</v>
      </c>
      <c r="S22" s="91">
        <f>[18]Novembro!$H$22</f>
        <v>16.2</v>
      </c>
      <c r="T22" s="91">
        <f>[18]Novembro!$H$23</f>
        <v>17.28</v>
      </c>
      <c r="U22" s="91">
        <f>[18]Novembro!$H$24</f>
        <v>18</v>
      </c>
      <c r="V22" s="91">
        <f>[18]Novembro!$H$25</f>
        <v>16.920000000000002</v>
      </c>
      <c r="W22" s="91">
        <f>[18]Novembro!$H$26</f>
        <v>12.96</v>
      </c>
      <c r="X22" s="91">
        <f>[18]Novembro!$H$27</f>
        <v>14.4</v>
      </c>
      <c r="Y22" s="91">
        <f>[18]Novembro!$H$28</f>
        <v>18.36</v>
      </c>
      <c r="Z22" s="91">
        <f>[18]Novembro!$H$29</f>
        <v>18</v>
      </c>
      <c r="AA22" s="91">
        <f>[18]Novembro!$H$30</f>
        <v>16.559999999999999</v>
      </c>
      <c r="AB22" s="91">
        <f>[18]Novembro!$H$31</f>
        <v>14.76</v>
      </c>
      <c r="AC22" s="91">
        <f>[18]Novembro!$H$32</f>
        <v>21.240000000000002</v>
      </c>
      <c r="AD22" s="91">
        <f>[18]Novembro!$H$33</f>
        <v>24.48</v>
      </c>
      <c r="AE22" s="91">
        <f>[18]Novembro!$H$34</f>
        <v>12.96</v>
      </c>
      <c r="AF22" s="81">
        <f t="shared" si="3"/>
        <v>27.36</v>
      </c>
      <c r="AG22" s="90">
        <f t="shared" si="4"/>
        <v>17.064</v>
      </c>
    </row>
    <row r="23" spans="1:37" x14ac:dyDescent="0.2">
      <c r="A23" s="50" t="s">
        <v>151</v>
      </c>
      <c r="B23" s="91">
        <f>[19]Novembro!$H$5</f>
        <v>31.319999999999997</v>
      </c>
      <c r="C23" s="91">
        <f>[19]Novembro!$H$6</f>
        <v>24.840000000000003</v>
      </c>
      <c r="D23" s="91">
        <f>[19]Novembro!$H$7</f>
        <v>20.52</v>
      </c>
      <c r="E23" s="91">
        <f>[19]Novembro!$H$8</f>
        <v>16.559999999999999</v>
      </c>
      <c r="F23" s="91">
        <f>[19]Novembro!$H$9</f>
        <v>20.88</v>
      </c>
      <c r="G23" s="91">
        <f>[19]Novembro!$H$10</f>
        <v>19.079999999999998</v>
      </c>
      <c r="H23" s="91">
        <f>[19]Novembro!$H$11</f>
        <v>17.64</v>
      </c>
      <c r="I23" s="91">
        <f>[19]Novembro!$H$12</f>
        <v>12.96</v>
      </c>
      <c r="J23" s="91">
        <f>[19]Novembro!$H$13</f>
        <v>10.8</v>
      </c>
      <c r="K23" s="91">
        <f>[19]Novembro!$H$14</f>
        <v>24.840000000000003</v>
      </c>
      <c r="L23" s="91">
        <f>[19]Novembro!$H$15</f>
        <v>21.240000000000002</v>
      </c>
      <c r="M23" s="91">
        <f>[19]Novembro!$H$16</f>
        <v>20.52</v>
      </c>
      <c r="N23" s="91">
        <f>[19]Novembro!$H$17</f>
        <v>14.04</v>
      </c>
      <c r="O23" s="91">
        <f>[19]Novembro!$H$18</f>
        <v>12.96</v>
      </c>
      <c r="P23" s="91">
        <f>[19]Novembro!$H$19</f>
        <v>21.240000000000002</v>
      </c>
      <c r="Q23" s="91">
        <f>[19]Novembro!$H$20</f>
        <v>25.92</v>
      </c>
      <c r="R23" s="91">
        <f>[19]Novembro!$H$21</f>
        <v>22.68</v>
      </c>
      <c r="S23" s="91">
        <f>[19]Novembro!$H$22</f>
        <v>18.720000000000002</v>
      </c>
      <c r="T23" s="91">
        <f>[19]Novembro!$H$23</f>
        <v>19.079999999999998</v>
      </c>
      <c r="U23" s="91">
        <f>[19]Novembro!$H$24</f>
        <v>21.240000000000002</v>
      </c>
      <c r="V23" s="91">
        <f>[19]Novembro!$H$25</f>
        <v>16.559999999999999</v>
      </c>
      <c r="W23" s="91">
        <f>[19]Novembro!$H$25</f>
        <v>16.559999999999999</v>
      </c>
      <c r="X23" s="91">
        <f>[19]Novembro!$H$27</f>
        <v>21.96</v>
      </c>
      <c r="Y23" s="91">
        <f>[19]Novembro!$H$28</f>
        <v>25.92</v>
      </c>
      <c r="Z23" s="91">
        <f>[19]Novembro!$H$29</f>
        <v>23.040000000000003</v>
      </c>
      <c r="AA23" s="91">
        <f>[19]Novembro!$H$30</f>
        <v>25.2</v>
      </c>
      <c r="AB23" s="91">
        <f>[19]Novembro!$H$31</f>
        <v>25.2</v>
      </c>
      <c r="AC23" s="91">
        <f>[19]Novembro!$H$32</f>
        <v>25.56</v>
      </c>
      <c r="AD23" s="91">
        <f>[19]Novembro!$H$33</f>
        <v>31.319999999999997</v>
      </c>
      <c r="AE23" s="91">
        <f>[19]Novembro!$H$34</f>
        <v>14.4</v>
      </c>
      <c r="AF23" s="81">
        <f t="shared" si="3"/>
        <v>31.319999999999997</v>
      </c>
      <c r="AG23" s="90">
        <f t="shared" si="4"/>
        <v>20.76</v>
      </c>
      <c r="AJ23" t="s">
        <v>33</v>
      </c>
      <c r="AK23" t="s">
        <v>33</v>
      </c>
    </row>
    <row r="24" spans="1:37" x14ac:dyDescent="0.2">
      <c r="A24" s="50" t="s">
        <v>152</v>
      </c>
      <c r="B24" s="91">
        <f>[20]Novembro!$H5</f>
        <v>27.36</v>
      </c>
      <c r="C24" s="91">
        <f>[20]Novembro!$H6</f>
        <v>26.64</v>
      </c>
      <c r="D24" s="91">
        <f>[20]Novembro!$H7</f>
        <v>25.2</v>
      </c>
      <c r="E24" s="91">
        <f>[20]Novembro!$H8</f>
        <v>20.16</v>
      </c>
      <c r="F24" s="91">
        <f>[20]Novembro!$H9</f>
        <v>20.88</v>
      </c>
      <c r="G24" s="91">
        <f>[20]Novembro!$H10</f>
        <v>16.920000000000002</v>
      </c>
      <c r="H24" s="91">
        <f>[20]Novembro!$H11</f>
        <v>34.92</v>
      </c>
      <c r="I24" s="91">
        <f>[20]Novembro!$H12</f>
        <v>20.88</v>
      </c>
      <c r="J24" s="91">
        <f>[20]Novembro!$H13</f>
        <v>15.48</v>
      </c>
      <c r="K24" s="91">
        <f>[20]Novembro!$H14</f>
        <v>26.28</v>
      </c>
      <c r="L24" s="91">
        <f>[20]Novembro!$H15</f>
        <v>23.400000000000002</v>
      </c>
      <c r="M24" s="91">
        <f>[20]Novembro!$H16</f>
        <v>27.36</v>
      </c>
      <c r="N24" s="91">
        <f>[20]Novembro!$H17</f>
        <v>19.8</v>
      </c>
      <c r="O24" s="91">
        <f>[20]Novembro!$H18</f>
        <v>12.96</v>
      </c>
      <c r="P24" s="91">
        <f>[20]Novembro!$H19</f>
        <v>25.56</v>
      </c>
      <c r="Q24" s="91">
        <f>[20]Novembro!$H20</f>
        <v>26.64</v>
      </c>
      <c r="R24" s="91">
        <f>[20]Novembro!$H21</f>
        <v>26.64</v>
      </c>
      <c r="S24" s="91">
        <f>[20]Novembro!$H22</f>
        <v>22.32</v>
      </c>
      <c r="T24" s="91">
        <f>[20]Novembro!$H23</f>
        <v>23.400000000000002</v>
      </c>
      <c r="U24" s="91">
        <f>[20]Novembro!$H24</f>
        <v>19.440000000000001</v>
      </c>
      <c r="V24" s="91">
        <f>[20]Novembro!$H25</f>
        <v>29.52</v>
      </c>
      <c r="W24" s="91">
        <f>[20]Novembro!$H26</f>
        <v>19.440000000000001</v>
      </c>
      <c r="X24" s="91">
        <f>[20]Novembro!$H27</f>
        <v>20.52</v>
      </c>
      <c r="Y24" s="91">
        <f>[20]Novembro!$H28</f>
        <v>27</v>
      </c>
      <c r="Z24" s="91">
        <f>[20]Novembro!$H29</f>
        <v>25.92</v>
      </c>
      <c r="AA24" s="91">
        <f>[20]Novembro!$H30</f>
        <v>24.48</v>
      </c>
      <c r="AB24" s="91">
        <f>[20]Novembro!$H31</f>
        <v>25.92</v>
      </c>
      <c r="AC24" s="91">
        <f>[20]Novembro!$H32</f>
        <v>27.720000000000002</v>
      </c>
      <c r="AD24" s="91">
        <f>[20]Novembro!$H33</f>
        <v>22.68</v>
      </c>
      <c r="AE24" s="91">
        <f>[20]Novembro!$H34</f>
        <v>14.4</v>
      </c>
      <c r="AF24" s="81">
        <f t="shared" si="3"/>
        <v>34.92</v>
      </c>
      <c r="AG24" s="90">
        <f t="shared" si="4"/>
        <v>23.327999999999992</v>
      </c>
      <c r="AH24" s="11" t="s">
        <v>33</v>
      </c>
    </row>
    <row r="25" spans="1:37" x14ac:dyDescent="0.2">
      <c r="A25" s="50" t="s">
        <v>153</v>
      </c>
      <c r="B25" s="91">
        <f>[21]Novembro!$H$5</f>
        <v>18.36</v>
      </c>
      <c r="C25" s="91">
        <f>[21]Novembro!$H$6</f>
        <v>20.88</v>
      </c>
      <c r="D25" s="91">
        <f>[21]Novembro!$H$7</f>
        <v>13.68</v>
      </c>
      <c r="E25" s="91">
        <f>[21]Novembro!$H$8</f>
        <v>17.64</v>
      </c>
      <c r="F25" s="91">
        <f>[21]Novembro!$H$9</f>
        <v>17.28</v>
      </c>
      <c r="G25" s="91">
        <f>[21]Novembro!$H$10</f>
        <v>14.76</v>
      </c>
      <c r="H25" s="91">
        <f>[21]Novembro!$H$11</f>
        <v>20.52</v>
      </c>
      <c r="I25" s="91">
        <f>[21]Novembro!$H$12</f>
        <v>14.4</v>
      </c>
      <c r="J25" s="91">
        <f>[21]Novembro!$H$13</f>
        <v>12.24</v>
      </c>
      <c r="K25" s="91">
        <f>[21]Novembro!$H$14</f>
        <v>11.879999999999999</v>
      </c>
      <c r="L25" s="91">
        <f>[21]Novembro!$H$15</f>
        <v>11.520000000000001</v>
      </c>
      <c r="M25" s="91">
        <f>[21]Novembro!$H$16</f>
        <v>26.28</v>
      </c>
      <c r="N25" s="91">
        <f>[21]Novembro!$H$17</f>
        <v>15.840000000000002</v>
      </c>
      <c r="O25" s="91">
        <f>[21]Novembro!$H$18</f>
        <v>12.6</v>
      </c>
      <c r="P25" s="91">
        <f>[21]Novembro!$H$19</f>
        <v>14.4</v>
      </c>
      <c r="Q25" s="91">
        <f>[21]Novembro!$H$20</f>
        <v>14.04</v>
      </c>
      <c r="R25" s="91">
        <f>[21]Novembro!$H$21</f>
        <v>10.8</v>
      </c>
      <c r="S25" s="91">
        <f>[21]Novembro!$H$22</f>
        <v>16.920000000000002</v>
      </c>
      <c r="T25" s="91">
        <f>[21]Novembro!$H$23</f>
        <v>18</v>
      </c>
      <c r="U25" s="91">
        <f>[21]Novembro!$H$24</f>
        <v>15.840000000000002</v>
      </c>
      <c r="V25" s="91">
        <f>[21]Novembro!$H$25</f>
        <v>12.24</v>
      </c>
      <c r="W25" s="91">
        <f>[21]Novembro!$H$26</f>
        <v>11.879999999999999</v>
      </c>
      <c r="X25" s="91">
        <f>[21]Novembro!$H$27</f>
        <v>12.24</v>
      </c>
      <c r="Y25" s="91">
        <f>[21]Novembro!$H$28</f>
        <v>13.68</v>
      </c>
      <c r="Z25" s="91">
        <f>[21]Novembro!$H$29</f>
        <v>16.920000000000002</v>
      </c>
      <c r="AA25" s="91">
        <f>[21]Novembro!$H$30</f>
        <v>20.52</v>
      </c>
      <c r="AB25" s="91">
        <f>[21]Novembro!$H$31</f>
        <v>22.68</v>
      </c>
      <c r="AC25" s="91">
        <f>[21]Novembro!$H$32</f>
        <v>27.36</v>
      </c>
      <c r="AD25" s="91">
        <f>[21]Novembro!$H$33</f>
        <v>19.8</v>
      </c>
      <c r="AE25" s="91">
        <f>[21]Novembro!$H$34</f>
        <v>15.840000000000002</v>
      </c>
      <c r="AF25" s="81">
        <f t="shared" ref="AF25:AF43" si="5">MAX(B25:AE25)</f>
        <v>27.36</v>
      </c>
      <c r="AG25" s="90">
        <f t="shared" si="4"/>
        <v>16.368000000000002</v>
      </c>
      <c r="AH25" t="s">
        <v>33</v>
      </c>
      <c r="AI25" t="s">
        <v>33</v>
      </c>
      <c r="AJ25" t="s">
        <v>33</v>
      </c>
      <c r="AK25" t="s">
        <v>33</v>
      </c>
    </row>
    <row r="26" spans="1:37" x14ac:dyDescent="0.2">
      <c r="A26" s="50" t="s">
        <v>8</v>
      </c>
      <c r="B26" s="91">
        <f>[22]Novembro!$H$5</f>
        <v>21.240000000000002</v>
      </c>
      <c r="C26" s="91">
        <f>[22]Novembro!$H$6</f>
        <v>11.16</v>
      </c>
      <c r="D26" s="91">
        <f>[22]Novembro!$H$7</f>
        <v>9.7200000000000006</v>
      </c>
      <c r="E26" s="91">
        <f>[22]Novembro!$H$8</f>
        <v>14.04</v>
      </c>
      <c r="F26" s="91">
        <f>[22]Novembro!$H$9</f>
        <v>13.32</v>
      </c>
      <c r="G26" s="91">
        <f>[22]Novembro!$H$10</f>
        <v>12.24</v>
      </c>
      <c r="H26" s="91">
        <f>[22]Novembro!$H$11</f>
        <v>19.440000000000001</v>
      </c>
      <c r="I26" s="91">
        <f>[22]Novembro!$H$12</f>
        <v>14.76</v>
      </c>
      <c r="J26" s="91">
        <f>[22]Novembro!$H$13</f>
        <v>14.4</v>
      </c>
      <c r="K26" s="91">
        <f>[22]Novembro!$H$14</f>
        <v>13.32</v>
      </c>
      <c r="L26" s="91">
        <f>[22]Novembro!$H$15</f>
        <v>12.96</v>
      </c>
      <c r="M26" s="91">
        <f>[22]Novembro!$H$16</f>
        <v>31.319999999999997</v>
      </c>
      <c r="N26" s="91">
        <f>[22]Novembro!$H$17</f>
        <v>23.400000000000002</v>
      </c>
      <c r="O26" s="91">
        <f>[22]Novembro!$H$18</f>
        <v>6.48</v>
      </c>
      <c r="P26" s="91">
        <f>[22]Novembro!$H$19</f>
        <v>17.64</v>
      </c>
      <c r="Q26" s="91">
        <f>[22]Novembro!$H$20</f>
        <v>19.079999999999998</v>
      </c>
      <c r="R26" s="91">
        <f>[22]Novembro!$H$21</f>
        <v>16.2</v>
      </c>
      <c r="S26" s="91">
        <f>[22]Novembro!$H$22</f>
        <v>10.8</v>
      </c>
      <c r="T26" s="91">
        <f>[22]Novembro!$H$23</f>
        <v>12.96</v>
      </c>
      <c r="U26" s="91">
        <f>[22]Novembro!$H$24</f>
        <v>19.079999999999998</v>
      </c>
      <c r="V26" s="91">
        <f>[22]Novembro!$H$25</f>
        <v>21.240000000000002</v>
      </c>
      <c r="W26" s="91">
        <f>[22]Novembro!$H$26</f>
        <v>15.840000000000002</v>
      </c>
      <c r="X26" s="91">
        <f>[22]Novembro!$H$27</f>
        <v>16.2</v>
      </c>
      <c r="Y26" s="91">
        <f>[22]Novembro!$H$28</f>
        <v>18.720000000000002</v>
      </c>
      <c r="Z26" s="91">
        <f>[22]Novembro!$H$29</f>
        <v>22.32</v>
      </c>
      <c r="AA26" s="91">
        <f>[22]Novembro!$H$30</f>
        <v>18</v>
      </c>
      <c r="AB26" s="91">
        <f>[22]Novembro!$H$31</f>
        <v>17.28</v>
      </c>
      <c r="AC26" s="91">
        <f>[22]Novembro!$H$32</f>
        <v>30.96</v>
      </c>
      <c r="AD26" s="91">
        <f>[22]Novembro!$H$33</f>
        <v>17.28</v>
      </c>
      <c r="AE26" s="91">
        <f>[22]Novembro!$H$34</f>
        <v>10.44</v>
      </c>
      <c r="AF26" s="81">
        <f t="shared" si="5"/>
        <v>31.319999999999997</v>
      </c>
      <c r="AG26" s="90">
        <f t="shared" si="4"/>
        <v>16.727999999999998</v>
      </c>
      <c r="AJ26" t="s">
        <v>33</v>
      </c>
    </row>
    <row r="27" spans="1:37" x14ac:dyDescent="0.2">
      <c r="A27" s="50" t="s">
        <v>9</v>
      </c>
      <c r="B27" s="91">
        <f>[23]Novembro!$H5</f>
        <v>15.48</v>
      </c>
      <c r="C27" s="91">
        <f>[23]Novembro!$H6</f>
        <v>15.48</v>
      </c>
      <c r="D27" s="91">
        <f>[23]Novembro!$H7</f>
        <v>17.28</v>
      </c>
      <c r="E27" s="91">
        <f>[23]Novembro!$H8</f>
        <v>14.4</v>
      </c>
      <c r="F27" s="91">
        <f>[23]Novembro!$H9</f>
        <v>15.840000000000002</v>
      </c>
      <c r="G27" s="91">
        <f>[23]Novembro!$H10</f>
        <v>17.64</v>
      </c>
      <c r="H27" s="91">
        <f>[23]Novembro!$H11</f>
        <v>34.56</v>
      </c>
      <c r="I27" s="91">
        <f>[23]Novembro!$H12</f>
        <v>16.920000000000002</v>
      </c>
      <c r="J27" s="91">
        <f>[23]Novembro!$H13</f>
        <v>15.48</v>
      </c>
      <c r="K27" s="91">
        <f>[23]Novembro!$H14</f>
        <v>12.96</v>
      </c>
      <c r="L27" s="91">
        <f>[23]Novembro!$H15</f>
        <v>12.24</v>
      </c>
      <c r="M27" s="91">
        <f>[23]Novembro!$H16</f>
        <v>27.720000000000002</v>
      </c>
      <c r="N27" s="91">
        <f>[23]Novembro!$H17</f>
        <v>22.68</v>
      </c>
      <c r="O27" s="91">
        <f>[23]Novembro!$H18</f>
        <v>12.24</v>
      </c>
      <c r="P27" s="91">
        <f>[23]Novembro!$H19</f>
        <v>14.04</v>
      </c>
      <c r="Q27" s="91">
        <f>[23]Novembro!$H20</f>
        <v>12.96</v>
      </c>
      <c r="R27" s="91">
        <f>[23]Novembro!$H21</f>
        <v>15.48</v>
      </c>
      <c r="S27" s="91">
        <f>[23]Novembro!$H22</f>
        <v>11.879999999999999</v>
      </c>
      <c r="T27" s="91">
        <f>[23]Novembro!$H23</f>
        <v>11.16</v>
      </c>
      <c r="U27" s="91">
        <f>[23]Novembro!$H24</f>
        <v>11.879999999999999</v>
      </c>
      <c r="V27" s="91">
        <f>[23]Novembro!$H25</f>
        <v>13.68</v>
      </c>
      <c r="W27" s="91">
        <f>[23]Novembro!$H26</f>
        <v>12.6</v>
      </c>
      <c r="X27" s="91">
        <f>[23]Novembro!$H27</f>
        <v>11.16</v>
      </c>
      <c r="Y27" s="91">
        <f>[23]Novembro!$H28</f>
        <v>16.2</v>
      </c>
      <c r="Z27" s="91">
        <f>[23]Novembro!$H29</f>
        <v>15.48</v>
      </c>
      <c r="AA27" s="91">
        <f>[23]Novembro!$H30</f>
        <v>20.52</v>
      </c>
      <c r="AB27" s="91">
        <f>[23]Novembro!$H31</f>
        <v>25.92</v>
      </c>
      <c r="AC27" s="91">
        <f>[23]Novembro!$H32</f>
        <v>24.12</v>
      </c>
      <c r="AD27" s="91">
        <f>[23]Novembro!$H33</f>
        <v>32.4</v>
      </c>
      <c r="AE27" s="91">
        <f>[23]Novembro!$H34</f>
        <v>7.5600000000000005</v>
      </c>
      <c r="AF27" s="81">
        <f t="shared" si="5"/>
        <v>34.56</v>
      </c>
      <c r="AG27" s="90">
        <f t="shared" si="4"/>
        <v>16.932000000000002</v>
      </c>
      <c r="AJ27" t="s">
        <v>33</v>
      </c>
    </row>
    <row r="28" spans="1:37" x14ac:dyDescent="0.2">
      <c r="A28" s="50" t="s">
        <v>30</v>
      </c>
      <c r="B28" s="91">
        <f>[24]Novembro!$H$5</f>
        <v>23.400000000000002</v>
      </c>
      <c r="C28" s="91">
        <f>[24]Novembro!$H$6</f>
        <v>13.68</v>
      </c>
      <c r="D28" s="91">
        <f>[24]Novembro!$H$7</f>
        <v>10.08</v>
      </c>
      <c r="E28" s="91">
        <f>[24]Novembro!$H$8</f>
        <v>10.08</v>
      </c>
      <c r="F28" s="91">
        <f>[24]Novembro!$H$9</f>
        <v>14.4</v>
      </c>
      <c r="G28" s="91">
        <f>[24]Novembro!$H$10</f>
        <v>11.520000000000001</v>
      </c>
      <c r="H28" s="91">
        <f>[24]Novembro!$H$11</f>
        <v>20.52</v>
      </c>
      <c r="I28" s="91">
        <f>[24]Novembro!$H$12</f>
        <v>9.3600000000000012</v>
      </c>
      <c r="J28" s="91">
        <f>[24]Novembro!$H$13</f>
        <v>8.2799999999999994</v>
      </c>
      <c r="K28" s="91">
        <f>[24]Novembro!$H$14</f>
        <v>9.3600000000000012</v>
      </c>
      <c r="L28" s="91">
        <f>[24]Novembro!$H$15</f>
        <v>9.7200000000000006</v>
      </c>
      <c r="M28" s="91">
        <f>[24]Novembro!$H$16</f>
        <v>13.32</v>
      </c>
      <c r="N28" s="91">
        <f>[24]Novembro!$H$17</f>
        <v>10.8</v>
      </c>
      <c r="O28" s="91">
        <f>[24]Novembro!$H$18</f>
        <v>7.9200000000000008</v>
      </c>
      <c r="P28" s="91">
        <f>[24]Novembro!$H$19</f>
        <v>12.6</v>
      </c>
      <c r="Q28" s="91">
        <f>[24]Novembro!$H$20</f>
        <v>14.04</v>
      </c>
      <c r="R28" s="91">
        <f>[24]Novembro!$H$21</f>
        <v>11.520000000000001</v>
      </c>
      <c r="S28" s="91">
        <f>[24]Novembro!$H$22</f>
        <v>13.32</v>
      </c>
      <c r="T28" s="91">
        <f>[24]Novembro!$H$23</f>
        <v>12.24</v>
      </c>
      <c r="U28" s="91">
        <f>[24]Novembro!$H$24</f>
        <v>11.879999999999999</v>
      </c>
      <c r="V28" s="91">
        <f>[24]Novembro!$H$25</f>
        <v>8.2799999999999994</v>
      </c>
      <c r="W28" s="91">
        <f>[24]Novembro!$H$26</f>
        <v>14.76</v>
      </c>
      <c r="X28" s="91">
        <f>[24]Novembro!$H$27</f>
        <v>14.4</v>
      </c>
      <c r="Y28" s="91">
        <f>[24]Novembro!$H$28</f>
        <v>12.6</v>
      </c>
      <c r="Z28" s="91">
        <f>[24]Novembro!$H$29</f>
        <v>15.840000000000002</v>
      </c>
      <c r="AA28" s="91">
        <f>[24]Novembro!$H$30</f>
        <v>16.2</v>
      </c>
      <c r="AB28" s="91">
        <f>[24]Novembro!$H$31</f>
        <v>17.64</v>
      </c>
      <c r="AC28" s="91">
        <f>[24]Novembro!$H$32</f>
        <v>17.28</v>
      </c>
      <c r="AD28" s="91">
        <f>[24]Novembro!$H$33</f>
        <v>11.879999999999999</v>
      </c>
      <c r="AE28" s="91">
        <f>[24]Novembro!$H$34</f>
        <v>10.08</v>
      </c>
      <c r="AF28" s="81">
        <f t="shared" si="5"/>
        <v>23.400000000000002</v>
      </c>
      <c r="AG28" s="90">
        <f t="shared" si="4"/>
        <v>12.899999999999999</v>
      </c>
      <c r="AI28" t="s">
        <v>33</v>
      </c>
    </row>
    <row r="29" spans="1:37" x14ac:dyDescent="0.2">
      <c r="A29" s="50" t="s">
        <v>10</v>
      </c>
      <c r="B29" s="91">
        <f>[25]Novembro!$H$5</f>
        <v>18</v>
      </c>
      <c r="C29" s="91">
        <f>[25]Novembro!$H$6</f>
        <v>10.8</v>
      </c>
      <c r="D29" s="91">
        <f>[25]Novembro!$H$7</f>
        <v>8.64</v>
      </c>
      <c r="E29" s="91">
        <f>[25]Novembro!$H$8</f>
        <v>11.16</v>
      </c>
      <c r="F29" s="91">
        <f>[25]Novembro!$H$9</f>
        <v>15.840000000000002</v>
      </c>
      <c r="G29" s="91">
        <f>[25]Novembro!$H$10</f>
        <v>0.36000000000000004</v>
      </c>
      <c r="H29" s="91">
        <f>[25]Novembro!$H$11</f>
        <v>14.04</v>
      </c>
      <c r="I29" s="91">
        <f>[25]Novembro!$H$12</f>
        <v>3.9600000000000004</v>
      </c>
      <c r="J29" s="91">
        <f>[25]Novembro!$H$13</f>
        <v>1.4400000000000002</v>
      </c>
      <c r="K29" s="91">
        <f>[25]Novembro!$H$14</f>
        <v>4.6800000000000006</v>
      </c>
      <c r="L29" s="91">
        <f>[25]Novembro!$H$15</f>
        <v>7.9200000000000008</v>
      </c>
      <c r="M29" s="91">
        <f>[25]Novembro!$H$16</f>
        <v>19.8</v>
      </c>
      <c r="N29" s="91">
        <f>[25]Novembro!$H$17</f>
        <v>8.64</v>
      </c>
      <c r="O29" s="91">
        <f>[25]Novembro!$H$18</f>
        <v>0.36000000000000004</v>
      </c>
      <c r="P29" s="91">
        <f>[25]Novembro!$H$19</f>
        <v>5.7600000000000007</v>
      </c>
      <c r="Q29" s="91">
        <f>[25]Novembro!$H$20</f>
        <v>14.76</v>
      </c>
      <c r="R29" s="91">
        <f>[25]Novembro!$H$21</f>
        <v>8.64</v>
      </c>
      <c r="S29" s="91">
        <f>[25]Novembro!$H$22</f>
        <v>5.4</v>
      </c>
      <c r="T29" s="91">
        <f>[25]Novembro!$H$23</f>
        <v>6.12</v>
      </c>
      <c r="U29" s="91">
        <f>[25]Novembro!$H$24</f>
        <v>7.9200000000000008</v>
      </c>
      <c r="V29" s="91">
        <f>[25]Novembro!$H$25</f>
        <v>21.240000000000002</v>
      </c>
      <c r="W29" s="91">
        <f>[25]Novembro!$H$26</f>
        <v>5.7600000000000007</v>
      </c>
      <c r="X29" s="91">
        <f>[25]Novembro!$H$27</f>
        <v>7.2</v>
      </c>
      <c r="Y29" s="91">
        <f>[25]Novembro!$H$28</f>
        <v>19.079999999999998</v>
      </c>
      <c r="Z29" s="91">
        <f>[25]Novembro!$H$29</f>
        <v>14.04</v>
      </c>
      <c r="AA29" s="91">
        <f>[25]Novembro!$H$30</f>
        <v>18</v>
      </c>
      <c r="AB29" s="91">
        <f>[25]Novembro!$H$31</f>
        <v>12.6</v>
      </c>
      <c r="AC29" s="91">
        <f>[25]Novembro!$H$32</f>
        <v>16.2</v>
      </c>
      <c r="AD29" s="91">
        <f>[25]Novembro!$H$33</f>
        <v>16.920000000000002</v>
      </c>
      <c r="AE29" s="91">
        <f>[25]Novembro!$H$34</f>
        <v>24.48</v>
      </c>
      <c r="AF29" s="81">
        <f t="shared" si="5"/>
        <v>24.48</v>
      </c>
      <c r="AG29" s="90">
        <f t="shared" si="4"/>
        <v>10.991999999999999</v>
      </c>
      <c r="AK29" t="s">
        <v>33</v>
      </c>
    </row>
    <row r="30" spans="1:37" x14ac:dyDescent="0.2">
      <c r="A30" s="50" t="s">
        <v>154</v>
      </c>
      <c r="B30" s="91">
        <f>[26]Novembro!$H5</f>
        <v>30.96</v>
      </c>
      <c r="C30" s="91">
        <f>[26]Novembro!$H6</f>
        <v>24.840000000000003</v>
      </c>
      <c r="D30" s="91">
        <f>[26]Novembro!$H7</f>
        <v>23.400000000000002</v>
      </c>
      <c r="E30" s="91">
        <f>[26]Novembro!$H8</f>
        <v>20.16</v>
      </c>
      <c r="F30" s="91">
        <f>[26]Novembro!$H9</f>
        <v>24.48</v>
      </c>
      <c r="G30" s="91">
        <f>[26]Novembro!$H10</f>
        <v>18.36</v>
      </c>
      <c r="H30" s="91">
        <f>[26]Novembro!$H11</f>
        <v>22.68</v>
      </c>
      <c r="I30" s="91">
        <f>[26]Novembro!$H12</f>
        <v>20.16</v>
      </c>
      <c r="J30" s="91">
        <f>[26]Novembro!$H13</f>
        <v>12.24</v>
      </c>
      <c r="K30" s="91">
        <f>[26]Novembro!$H14</f>
        <v>18.720000000000002</v>
      </c>
      <c r="L30" s="91">
        <f>[26]Novembro!$H15</f>
        <v>19.440000000000001</v>
      </c>
      <c r="M30" s="91">
        <f>[26]Novembro!$H16</f>
        <v>27.36</v>
      </c>
      <c r="N30" s="91">
        <f>[26]Novembro!$H17</f>
        <v>19.440000000000001</v>
      </c>
      <c r="O30" s="91">
        <f>[26]Novembro!$H18</f>
        <v>12.6</v>
      </c>
      <c r="P30" s="91">
        <f>[26]Novembro!$H19</f>
        <v>23.040000000000003</v>
      </c>
      <c r="Q30" s="91">
        <f>[26]Novembro!$H20</f>
        <v>25.92</v>
      </c>
      <c r="R30" s="91">
        <f>[26]Novembro!$H21</f>
        <v>19.079999999999998</v>
      </c>
      <c r="S30" s="91">
        <f>[26]Novembro!$H22</f>
        <v>33.480000000000004</v>
      </c>
      <c r="T30" s="91">
        <f>[26]Novembro!$H23</f>
        <v>21.6</v>
      </c>
      <c r="U30" s="91">
        <f>[26]Novembro!$H24</f>
        <v>16.559999999999999</v>
      </c>
      <c r="V30" s="91">
        <f>[26]Novembro!$H25</f>
        <v>28.08</v>
      </c>
      <c r="W30" s="91">
        <f>[26]Novembro!$H26</f>
        <v>18.36</v>
      </c>
      <c r="X30" s="91">
        <f>[26]Novembro!$H27</f>
        <v>21.240000000000002</v>
      </c>
      <c r="Y30" s="91">
        <f>[26]Novembro!$H28</f>
        <v>25.2</v>
      </c>
      <c r="Z30" s="91">
        <f>[26]Novembro!$H29</f>
        <v>23.759999999999998</v>
      </c>
      <c r="AA30" s="91">
        <f>[26]Novembro!$H30</f>
        <v>26.28</v>
      </c>
      <c r="AB30" s="91">
        <f>[26]Novembro!$H31</f>
        <v>29.16</v>
      </c>
      <c r="AC30" s="91">
        <f>[26]Novembro!$H32</f>
        <v>35.64</v>
      </c>
      <c r="AD30" s="91">
        <f>[26]Novembro!$H33</f>
        <v>21.6</v>
      </c>
      <c r="AE30" s="91">
        <f>[26]Novembro!$H34</f>
        <v>23.040000000000003</v>
      </c>
      <c r="AF30" s="81">
        <f t="shared" si="5"/>
        <v>35.64</v>
      </c>
      <c r="AG30" s="90">
        <f t="shared" si="4"/>
        <v>22.896000000000001</v>
      </c>
      <c r="AH30" s="11" t="s">
        <v>33</v>
      </c>
      <c r="AJ30" t="s">
        <v>33</v>
      </c>
    </row>
    <row r="31" spans="1:37" x14ac:dyDescent="0.2">
      <c r="A31" s="50" t="s">
        <v>11</v>
      </c>
      <c r="B31" s="91">
        <f>[27]Novembro!$H$5</f>
        <v>0</v>
      </c>
      <c r="C31" s="91">
        <f>[27]Novembro!$H$6</f>
        <v>0</v>
      </c>
      <c r="D31" s="91">
        <f>[27]Novembro!$H$7</f>
        <v>0</v>
      </c>
      <c r="E31" s="91">
        <f>[27]Novembro!$H$8</f>
        <v>0</v>
      </c>
      <c r="F31" s="91">
        <f>[27]Novembro!$H$9</f>
        <v>0</v>
      </c>
      <c r="G31" s="91">
        <f>[27]Novembro!$H$10</f>
        <v>0</v>
      </c>
      <c r="H31" s="91">
        <f>[27]Novembro!$H$11</f>
        <v>0</v>
      </c>
      <c r="I31" s="91">
        <f>[27]Novembro!$H$12</f>
        <v>0</v>
      </c>
      <c r="J31" s="91">
        <f>[27]Novembro!$H$13</f>
        <v>1.8</v>
      </c>
      <c r="K31" s="91">
        <f>[27]Novembro!$H$14</f>
        <v>0</v>
      </c>
      <c r="L31" s="91">
        <f>[27]Novembro!$H$15</f>
        <v>0</v>
      </c>
      <c r="M31" s="91">
        <f>[27]Novembro!$H$16</f>
        <v>0</v>
      </c>
      <c r="N31" s="91">
        <f>[27]Novembro!$H$17</f>
        <v>0</v>
      </c>
      <c r="O31" s="91">
        <f>[27]Novembro!$H$18</f>
        <v>0</v>
      </c>
      <c r="P31" s="91">
        <f>[27]Novembro!$H$19</f>
        <v>0</v>
      </c>
      <c r="Q31" s="91">
        <f>[27]Novembro!$H$20</f>
        <v>0</v>
      </c>
      <c r="R31" s="91">
        <f>[27]Novembro!$H$21</f>
        <v>0</v>
      </c>
      <c r="S31" s="91">
        <f>[27]Novembro!$H$22</f>
        <v>0</v>
      </c>
      <c r="T31" s="91">
        <f>[27]Novembro!$H$23</f>
        <v>0</v>
      </c>
      <c r="U31" s="91">
        <f>[27]Novembro!$H$24</f>
        <v>0</v>
      </c>
      <c r="V31" s="91">
        <f>[27]Novembro!$H$25</f>
        <v>0</v>
      </c>
      <c r="W31" s="91">
        <f>[27]Novembro!$H$26</f>
        <v>0</v>
      </c>
      <c r="X31" s="91">
        <f>[27]Novembro!$H$27</f>
        <v>0</v>
      </c>
      <c r="Y31" s="91">
        <f>[27]Novembro!$H$28</f>
        <v>0</v>
      </c>
      <c r="Z31" s="91">
        <f>[27]Novembro!$H$29</f>
        <v>0</v>
      </c>
      <c r="AA31" s="91">
        <f>[27]Novembro!$H$30</f>
        <v>0</v>
      </c>
      <c r="AB31" s="91">
        <f>[27]Novembro!$H$31</f>
        <v>0</v>
      </c>
      <c r="AC31" s="91">
        <f>[27]Novembro!$H$32</f>
        <v>0</v>
      </c>
      <c r="AD31" s="91">
        <f>[27]Novembro!$H$33</f>
        <v>0</v>
      </c>
      <c r="AE31" s="91">
        <f>[27]Novembro!$H$34</f>
        <v>0</v>
      </c>
      <c r="AF31" s="81">
        <f t="shared" si="5"/>
        <v>1.8</v>
      </c>
      <c r="AG31" s="90">
        <f t="shared" si="4"/>
        <v>6.0000000000000005E-2</v>
      </c>
      <c r="AJ31" t="s">
        <v>33</v>
      </c>
      <c r="AK31" t="s">
        <v>33</v>
      </c>
    </row>
    <row r="32" spans="1:37" s="5" customFormat="1" x14ac:dyDescent="0.2">
      <c r="A32" s="50" t="s">
        <v>12</v>
      </c>
      <c r="B32" s="91">
        <f>[28]Novembro!$H$5</f>
        <v>19.8</v>
      </c>
      <c r="C32" s="91">
        <f>[28]Novembro!$H$6</f>
        <v>11.520000000000001</v>
      </c>
      <c r="D32" s="91">
        <f>[28]Novembro!$H$7</f>
        <v>9.7200000000000006</v>
      </c>
      <c r="E32" s="91">
        <f>[28]Novembro!$H$8</f>
        <v>7.2</v>
      </c>
      <c r="F32" s="91">
        <f>[28]Novembro!$H$9</f>
        <v>18</v>
      </c>
      <c r="G32" s="91">
        <f>[28]Novembro!$H$10</f>
        <v>7.5600000000000005</v>
      </c>
      <c r="H32" s="91">
        <f>[28]Novembro!$H$11</f>
        <v>14.04</v>
      </c>
      <c r="I32" s="91">
        <f>[28]Novembro!$H$12</f>
        <v>5.04</v>
      </c>
      <c r="J32" s="91">
        <f>[28]Novembro!$H$13</f>
        <v>5.4</v>
      </c>
      <c r="K32" s="91">
        <f>[28]Novembro!$H$14</f>
        <v>10.08</v>
      </c>
      <c r="L32" s="91">
        <f>[28]Novembro!$H$15</f>
        <v>6.84</v>
      </c>
      <c r="M32" s="91">
        <f>[28]Novembro!$H$16</f>
        <v>15.120000000000001</v>
      </c>
      <c r="N32" s="91">
        <f>[28]Novembro!$H$17</f>
        <v>10.08</v>
      </c>
      <c r="O32" s="91">
        <f>[28]Novembro!$H$18</f>
        <v>7.2</v>
      </c>
      <c r="P32" s="91">
        <f>[28]Novembro!$H$19</f>
        <v>7.9200000000000008</v>
      </c>
      <c r="Q32" s="91">
        <f>[28]Novembro!$H$20</f>
        <v>14.04</v>
      </c>
      <c r="R32" s="91">
        <f>[28]Novembro!$H$21</f>
        <v>11.879999999999999</v>
      </c>
      <c r="S32" s="91">
        <f>[28]Novembro!$H$22</f>
        <v>9.3600000000000012</v>
      </c>
      <c r="T32" s="91">
        <f>[28]Novembro!$H$23</f>
        <v>10.08</v>
      </c>
      <c r="U32" s="91">
        <f>[28]Novembro!$H$24</f>
        <v>10.8</v>
      </c>
      <c r="V32" s="91">
        <f>[28]Novembro!$H$25</f>
        <v>6.48</v>
      </c>
      <c r="W32" s="91">
        <f>[28]Novembro!$H$26</f>
        <v>9</v>
      </c>
      <c r="X32" s="91">
        <f>[28]Novembro!$H$27</f>
        <v>12.6</v>
      </c>
      <c r="Y32" s="91">
        <f>[28]Novembro!$H$28</f>
        <v>7.5600000000000005</v>
      </c>
      <c r="Z32" s="91">
        <f>[28]Novembro!$H$29</f>
        <v>15.48</v>
      </c>
      <c r="AA32" s="91">
        <f>[28]Novembro!$H$30</f>
        <v>14.4</v>
      </c>
      <c r="AB32" s="91">
        <f>[28]Novembro!$H$31</f>
        <v>14.76</v>
      </c>
      <c r="AC32" s="91">
        <f>[28]Novembro!$H$32</f>
        <v>17.28</v>
      </c>
      <c r="AD32" s="91">
        <f>[28]Novembro!$H$33</f>
        <v>12.6</v>
      </c>
      <c r="AE32" s="91">
        <f>[28]Novembro!$H$34</f>
        <v>10.08</v>
      </c>
      <c r="AF32" s="81">
        <f t="shared" si="5"/>
        <v>19.8</v>
      </c>
      <c r="AG32" s="90">
        <f t="shared" si="4"/>
        <v>11.064</v>
      </c>
      <c r="AJ32" s="5" t="s">
        <v>33</v>
      </c>
      <c r="AK32" s="5" t="s">
        <v>33</v>
      </c>
    </row>
    <row r="33" spans="1:37" x14ac:dyDescent="0.2">
      <c r="A33" s="50" t="s">
        <v>235</v>
      </c>
      <c r="B33" s="91">
        <f>[29]Novembro!$H$5</f>
        <v>32.76</v>
      </c>
      <c r="C33" s="91">
        <f>[29]Novembro!$H$6</f>
        <v>27</v>
      </c>
      <c r="D33" s="91">
        <f>[29]Novembro!$H$7</f>
        <v>22.32</v>
      </c>
      <c r="E33" s="91">
        <f>[29]Novembro!$H$8</f>
        <v>15.120000000000001</v>
      </c>
      <c r="F33" s="91">
        <f>[29]Novembro!$H$9</f>
        <v>17.64</v>
      </c>
      <c r="G33" s="91">
        <f>[29]Novembro!$H$10</f>
        <v>11.879999999999999</v>
      </c>
      <c r="H33" s="91">
        <f>[29]Novembro!$H$11</f>
        <v>24.840000000000003</v>
      </c>
      <c r="I33" s="91">
        <f>[29]Novembro!$H$12</f>
        <v>16.2</v>
      </c>
      <c r="J33" s="91">
        <f>[29]Novembro!$H$13</f>
        <v>11.520000000000001</v>
      </c>
      <c r="K33" s="91">
        <f>[29]Novembro!$H$14</f>
        <v>12.96</v>
      </c>
      <c r="L33" s="91">
        <f>[29]Novembro!$H$15</f>
        <v>14.76</v>
      </c>
      <c r="M33" s="91">
        <f>[29]Novembro!$H$16</f>
        <v>25.2</v>
      </c>
      <c r="N33" s="91">
        <f>[29]Novembro!$H$17</f>
        <v>17.64</v>
      </c>
      <c r="O33" s="91">
        <f>[29]Novembro!$H$18</f>
        <v>11.879999999999999</v>
      </c>
      <c r="P33" s="91">
        <f>[29]Novembro!$H$19</f>
        <v>18.36</v>
      </c>
      <c r="Q33" s="91">
        <f>[29]Novembro!$H$20</f>
        <v>20.52</v>
      </c>
      <c r="R33" s="91">
        <f>[29]Novembro!$H$21</f>
        <v>26.64</v>
      </c>
      <c r="S33" s="91">
        <f>[29]Novembro!$H$22</f>
        <v>14.04</v>
      </c>
      <c r="T33" s="91">
        <f>[29]Novembro!$H$23</f>
        <v>18</v>
      </c>
      <c r="U33" s="91">
        <f>[29]Novembro!$H$24</f>
        <v>23.759999999999998</v>
      </c>
      <c r="V33" s="91">
        <f>[29]Novembro!$H$25</f>
        <v>14.04</v>
      </c>
      <c r="W33" s="91">
        <f>[29]Novembro!$H$26</f>
        <v>19.079999999999998</v>
      </c>
      <c r="X33" s="91">
        <f>[29]Novembro!$H$27</f>
        <v>11.879999999999999</v>
      </c>
      <c r="Y33" s="91">
        <f>[29]Novembro!$H$28</f>
        <v>9.3600000000000012</v>
      </c>
      <c r="Z33" s="91">
        <f>[29]Novembro!$H$29</f>
        <v>16.2</v>
      </c>
      <c r="AA33" s="91">
        <f>[29]Novembro!$H$30</f>
        <v>18</v>
      </c>
      <c r="AB33" s="91">
        <f>[29]Novembro!$H$31</f>
        <v>20.16</v>
      </c>
      <c r="AC33" s="91">
        <f>[29]Novembro!$H$32</f>
        <v>25.92</v>
      </c>
      <c r="AD33" s="91">
        <f>[29]Novembro!$H$33</f>
        <v>17.28</v>
      </c>
      <c r="AE33" s="91">
        <f>[29]Novembro!$H$34</f>
        <v>25.56</v>
      </c>
      <c r="AF33" s="81">
        <f t="shared" si="5"/>
        <v>32.76</v>
      </c>
      <c r="AG33" s="90">
        <f t="shared" si="4"/>
        <v>18.683999999999994</v>
      </c>
      <c r="AJ33" t="s">
        <v>33</v>
      </c>
    </row>
    <row r="34" spans="1:37" x14ac:dyDescent="0.2">
      <c r="A34" s="50" t="s">
        <v>234</v>
      </c>
      <c r="B34" s="91">
        <f>[30]Novembro!$H$5</f>
        <v>19.8</v>
      </c>
      <c r="C34" s="91">
        <f>[30]Novembro!$H$6</f>
        <v>17.64</v>
      </c>
      <c r="D34" s="91">
        <f>[30]Novembro!$H$7</f>
        <v>14.4</v>
      </c>
      <c r="E34" s="91">
        <f>[30]Novembro!$H$8</f>
        <v>12.24</v>
      </c>
      <c r="F34" s="91">
        <f>[30]Novembro!$H$9</f>
        <v>10.44</v>
      </c>
      <c r="G34" s="91">
        <f>[30]Novembro!$H$10</f>
        <v>16.920000000000002</v>
      </c>
      <c r="H34" s="91">
        <f>[30]Novembro!$H$11</f>
        <v>16.559999999999999</v>
      </c>
      <c r="I34" s="91">
        <f>[30]Novembro!$H$12</f>
        <v>12.24</v>
      </c>
      <c r="J34" s="91">
        <f>[30]Novembro!$H$13</f>
        <v>9</v>
      </c>
      <c r="K34" s="91">
        <f>[30]Novembro!$H$14</f>
        <v>13.32</v>
      </c>
      <c r="L34" s="91">
        <f>[30]Novembro!$H$15</f>
        <v>15.48</v>
      </c>
      <c r="M34" s="91">
        <f>[30]Novembro!$H$16</f>
        <v>20.16</v>
      </c>
      <c r="N34" s="91">
        <f>[30]Novembro!$H$17</f>
        <v>12.24</v>
      </c>
      <c r="O34" s="91">
        <f>[30]Novembro!$H$18</f>
        <v>10.8</v>
      </c>
      <c r="P34" s="91">
        <f>[30]Novembro!$H$19</f>
        <v>17.28</v>
      </c>
      <c r="Q34" s="91">
        <f>[30]Novembro!$H$20</f>
        <v>12.24</v>
      </c>
      <c r="R34" s="91">
        <f>[30]Novembro!$H$21</f>
        <v>12.96</v>
      </c>
      <c r="S34" s="91">
        <f>[30]Novembro!$H$22</f>
        <v>8.64</v>
      </c>
      <c r="T34" s="91">
        <f>[30]Novembro!$H$23</f>
        <v>11.520000000000001</v>
      </c>
      <c r="U34" s="91">
        <f>[30]Novembro!$H$24</f>
        <v>14.04</v>
      </c>
      <c r="V34" s="91">
        <f>[30]Novembro!$H$25</f>
        <v>19.079999999999998</v>
      </c>
      <c r="W34" s="91">
        <f>[30]Novembro!$H$26</f>
        <v>12.96</v>
      </c>
      <c r="X34" s="91">
        <f>[30]Novembro!$H$27</f>
        <v>9.3600000000000012</v>
      </c>
      <c r="Y34" s="91">
        <f>[30]Novembro!$H$28</f>
        <v>16.2</v>
      </c>
      <c r="Z34" s="91">
        <f>[30]Novembro!$H$29</f>
        <v>18</v>
      </c>
      <c r="AA34" s="91">
        <f>[30]Novembro!$H$30</f>
        <v>21.6</v>
      </c>
      <c r="AB34" s="91">
        <f>[30]Novembro!$H$31</f>
        <v>16.920000000000002</v>
      </c>
      <c r="AC34" s="91">
        <f>[30]Novembro!$H$32</f>
        <v>25.92</v>
      </c>
      <c r="AD34" s="91">
        <f>[30]Novembro!$H$33</f>
        <v>21.96</v>
      </c>
      <c r="AE34" s="91">
        <f>[30]Novembro!$H$34</f>
        <v>15.48</v>
      </c>
      <c r="AF34" s="81">
        <f t="shared" si="5"/>
        <v>25.92</v>
      </c>
      <c r="AG34" s="90">
        <f t="shared" si="4"/>
        <v>15.180000000000001</v>
      </c>
      <c r="AJ34" t="s">
        <v>33</v>
      </c>
    </row>
    <row r="35" spans="1:37" x14ac:dyDescent="0.2">
      <c r="A35" s="50" t="s">
        <v>126</v>
      </c>
      <c r="B35" s="91">
        <f>[31]Novembro!$H$5</f>
        <v>20.16</v>
      </c>
      <c r="C35" s="91">
        <f>[31]Novembro!$H$6</f>
        <v>14.76</v>
      </c>
      <c r="D35" s="91">
        <f>[31]Novembro!$H$7</f>
        <v>23.040000000000003</v>
      </c>
      <c r="E35" s="91">
        <f>[31]Novembro!$H$8</f>
        <v>12.24</v>
      </c>
      <c r="F35" s="91">
        <f>[31]Novembro!$H$9</f>
        <v>11.879999999999999</v>
      </c>
      <c r="G35" s="91">
        <f>[31]Novembro!$H$10</f>
        <v>17.28</v>
      </c>
      <c r="H35" s="91">
        <f>[31]Novembro!$H$11</f>
        <v>15.48</v>
      </c>
      <c r="I35" s="91">
        <f>[31]Novembro!$H$12</f>
        <v>16.920000000000002</v>
      </c>
      <c r="J35" s="91">
        <f>[31]Novembro!$H$13</f>
        <v>11.16</v>
      </c>
      <c r="K35" s="91">
        <f>[31]Novembro!$H$14</f>
        <v>17.64</v>
      </c>
      <c r="L35" s="91">
        <f>[31]Novembro!$H$15</f>
        <v>17.28</v>
      </c>
      <c r="M35" s="91">
        <f>[31]Novembro!$H$16</f>
        <v>21.240000000000002</v>
      </c>
      <c r="N35" s="91">
        <f>[31]Novembro!$H$17</f>
        <v>16.559999999999999</v>
      </c>
      <c r="O35" s="91">
        <f>[31]Novembro!$H$18</f>
        <v>11.16</v>
      </c>
      <c r="P35" s="91">
        <f>[31]Novembro!$H$19</f>
        <v>18.36</v>
      </c>
      <c r="Q35" s="91">
        <f>[31]Novembro!$H$20</f>
        <v>14.04</v>
      </c>
      <c r="R35" s="91">
        <f>[31]Novembro!$H$21</f>
        <v>14.76</v>
      </c>
      <c r="S35" s="91">
        <f>[31]Novembro!$H$22</f>
        <v>14.04</v>
      </c>
      <c r="T35" s="91">
        <f>[31]Novembro!$H$23</f>
        <v>12.24</v>
      </c>
      <c r="U35" s="91">
        <f>[31]Novembro!$H$24</f>
        <v>20.88</v>
      </c>
      <c r="V35" s="91">
        <f>[31]Novembro!$H$25</f>
        <v>18.720000000000002</v>
      </c>
      <c r="W35" s="91">
        <f>[31]Novembro!$H$26</f>
        <v>11.16</v>
      </c>
      <c r="X35" s="91">
        <f>[31]Novembro!$H$27</f>
        <v>15.120000000000001</v>
      </c>
      <c r="Y35" s="91">
        <f>[31]Novembro!$H$28</f>
        <v>20.52</v>
      </c>
      <c r="Z35" s="91">
        <f>[31]Novembro!$H$29</f>
        <v>17.64</v>
      </c>
      <c r="AA35" s="91">
        <f>[31]Novembro!$H$30</f>
        <v>25.56</v>
      </c>
      <c r="AB35" s="91">
        <f>[31]Novembro!$H$31</f>
        <v>21.6</v>
      </c>
      <c r="AC35" s="91">
        <f>[31]Novembro!$H$32</f>
        <v>29.880000000000003</v>
      </c>
      <c r="AD35" s="91">
        <f>[31]Novembro!$H$33</f>
        <v>28.44</v>
      </c>
      <c r="AE35" s="91">
        <f>[31]Novembro!$H$34</f>
        <v>14.04</v>
      </c>
      <c r="AF35" s="81">
        <f t="shared" si="5"/>
        <v>29.880000000000003</v>
      </c>
      <c r="AG35" s="90">
        <f t="shared" si="4"/>
        <v>17.46</v>
      </c>
      <c r="AJ35" t="s">
        <v>33</v>
      </c>
    </row>
    <row r="36" spans="1:37" x14ac:dyDescent="0.2">
      <c r="A36" s="50" t="s">
        <v>13</v>
      </c>
      <c r="B36" s="91">
        <f>[32]Novembro!$H$5</f>
        <v>16.920000000000002</v>
      </c>
      <c r="C36" s="91">
        <f>[32]Novembro!$H$6</f>
        <v>16.920000000000002</v>
      </c>
      <c r="D36" s="91">
        <f>[32]Novembro!$H$7</f>
        <v>24.48</v>
      </c>
      <c r="E36" s="91">
        <f>[32]Novembro!$H$8</f>
        <v>17.28</v>
      </c>
      <c r="F36" s="91">
        <f>[32]Novembro!$H$9</f>
        <v>16.2</v>
      </c>
      <c r="G36" s="91">
        <f>[32]Novembro!$H$10</f>
        <v>19.079999999999998</v>
      </c>
      <c r="H36" s="91">
        <f>[32]Novembro!$H$11</f>
        <v>17.64</v>
      </c>
      <c r="I36" s="91">
        <f>[32]Novembro!$H$12</f>
        <v>18</v>
      </c>
      <c r="J36" s="91">
        <f>[32]Novembro!$H$13</f>
        <v>9.3600000000000012</v>
      </c>
      <c r="K36" s="91">
        <f>[32]Novembro!$H$14</f>
        <v>13.32</v>
      </c>
      <c r="L36" s="91">
        <f>[32]Novembro!$H$15</f>
        <v>11.879999999999999</v>
      </c>
      <c r="M36" s="91">
        <f>[32]Novembro!$H$16</f>
        <v>27.36</v>
      </c>
      <c r="N36" s="91">
        <f>[32]Novembro!$H$17</f>
        <v>13.32</v>
      </c>
      <c r="O36" s="91">
        <f>[32]Novembro!$H$18</f>
        <v>15.120000000000001</v>
      </c>
      <c r="P36" s="91">
        <f>[32]Novembro!$H$19</f>
        <v>20.88</v>
      </c>
      <c r="Q36" s="91">
        <f>[32]Novembro!$H$20</f>
        <v>16.2</v>
      </c>
      <c r="R36" s="91">
        <f>[32]Novembro!$H$21</f>
        <v>16.559999999999999</v>
      </c>
      <c r="S36" s="91">
        <f>[32]Novembro!$H$22</f>
        <v>14.04</v>
      </c>
      <c r="T36" s="91">
        <f>[32]Novembro!$H$23</f>
        <v>18</v>
      </c>
      <c r="U36" s="91">
        <f>[32]Novembro!$H$24</f>
        <v>17.64</v>
      </c>
      <c r="V36" s="91">
        <f>[32]Novembro!$H$25</f>
        <v>16.559999999999999</v>
      </c>
      <c r="W36" s="91">
        <f>[32]Novembro!$H$26</f>
        <v>11.879999999999999</v>
      </c>
      <c r="X36" s="91">
        <f>[32]Novembro!$H$27</f>
        <v>12.6</v>
      </c>
      <c r="Y36" s="91">
        <f>[32]Novembro!$H$28</f>
        <v>14.4</v>
      </c>
      <c r="Z36" s="91">
        <f>[32]Novembro!$H$29</f>
        <v>14.76</v>
      </c>
      <c r="AA36" s="91">
        <f>[32]Novembro!$H$30</f>
        <v>17.64</v>
      </c>
      <c r="AB36" s="91">
        <f>[32]Novembro!$H$31</f>
        <v>16.2</v>
      </c>
      <c r="AC36" s="91">
        <f>[32]Novembro!$H$32</f>
        <v>16.920000000000002</v>
      </c>
      <c r="AD36" s="91">
        <f>[32]Novembro!$H$33</f>
        <v>17.28</v>
      </c>
      <c r="AE36" s="91">
        <f>[32]Novembro!$H$34</f>
        <v>10.08</v>
      </c>
      <c r="AF36" s="81">
        <f t="shared" si="5"/>
        <v>27.36</v>
      </c>
      <c r="AG36" s="90">
        <f t="shared" si="4"/>
        <v>16.283999999999999</v>
      </c>
      <c r="AJ36" t="s">
        <v>33</v>
      </c>
    </row>
    <row r="37" spans="1:37" x14ac:dyDescent="0.2">
      <c r="A37" s="50" t="s">
        <v>155</v>
      </c>
      <c r="B37" s="91">
        <f>[33]Novembro!$H5</f>
        <v>22.68</v>
      </c>
      <c r="C37" s="91">
        <f>[33]Novembro!$H6</f>
        <v>18.720000000000002</v>
      </c>
      <c r="D37" s="91">
        <f>[33]Novembro!$H7</f>
        <v>21.6</v>
      </c>
      <c r="E37" s="91">
        <f>[33]Novembro!$H8</f>
        <v>16.559999999999999</v>
      </c>
      <c r="F37" s="91">
        <f>[33]Novembro!$H9</f>
        <v>17.64</v>
      </c>
      <c r="G37" s="91">
        <f>[33]Novembro!$H10</f>
        <v>12.6</v>
      </c>
      <c r="H37" s="91">
        <f>[33]Novembro!$H11</f>
        <v>10.8</v>
      </c>
      <c r="I37" s="91">
        <f>[33]Novembro!$H12</f>
        <v>8.64</v>
      </c>
      <c r="J37" s="91">
        <f>[33]Novembro!$H13</f>
        <v>7.2</v>
      </c>
      <c r="K37" s="91">
        <f>[33]Novembro!$H14</f>
        <v>7.2</v>
      </c>
      <c r="L37" s="91">
        <f>[33]Novembro!$H15</f>
        <v>11.16</v>
      </c>
      <c r="M37" s="91">
        <f>[33]Novembro!$H16</f>
        <v>14.04</v>
      </c>
      <c r="N37" s="91">
        <f>[33]Novembro!$H17</f>
        <v>14.76</v>
      </c>
      <c r="O37" s="91">
        <f>[33]Novembro!$H18</f>
        <v>16.559999999999999</v>
      </c>
      <c r="P37" s="91">
        <f>[33]Novembro!$H19</f>
        <v>13.32</v>
      </c>
      <c r="Q37" s="91">
        <f>[33]Novembro!$H20</f>
        <v>22.68</v>
      </c>
      <c r="R37" s="91">
        <f>[33]Novembro!$H21</f>
        <v>11.16</v>
      </c>
      <c r="S37" s="91">
        <f>[33]Novembro!$H22</f>
        <v>16.559999999999999</v>
      </c>
      <c r="T37" s="91">
        <f>[33]Novembro!$H23</f>
        <v>15.840000000000002</v>
      </c>
      <c r="U37" s="91">
        <f>[33]Novembro!$H24</f>
        <v>22.32</v>
      </c>
      <c r="V37" s="91">
        <f>[33]Novembro!$H25</f>
        <v>7.5600000000000005</v>
      </c>
      <c r="W37" s="91">
        <f>[33]Novembro!$H26</f>
        <v>11.879999999999999</v>
      </c>
      <c r="X37" s="91">
        <f>[33]Novembro!$H27</f>
        <v>8.64</v>
      </c>
      <c r="Y37" s="91">
        <f>[33]Novembro!$H28</f>
        <v>9.3600000000000012</v>
      </c>
      <c r="Z37" s="91">
        <f>[33]Novembro!$H29</f>
        <v>13.32</v>
      </c>
      <c r="AA37" s="91">
        <f>[33]Novembro!$H30</f>
        <v>21.6</v>
      </c>
      <c r="AB37" s="91">
        <f>[33]Novembro!$H31</f>
        <v>15.120000000000001</v>
      </c>
      <c r="AC37" s="91">
        <f>[33]Novembro!$H32</f>
        <v>18</v>
      </c>
      <c r="AD37" s="91">
        <f>[33]Novembro!$H33</f>
        <v>14.4</v>
      </c>
      <c r="AE37" s="91">
        <f>[33]Novembro!$H34</f>
        <v>15.840000000000002</v>
      </c>
      <c r="AF37" s="81">
        <f t="shared" si="5"/>
        <v>22.68</v>
      </c>
      <c r="AG37" s="90">
        <f t="shared" si="4"/>
        <v>14.591999999999995</v>
      </c>
    </row>
    <row r="38" spans="1:37" x14ac:dyDescent="0.2">
      <c r="A38" s="50" t="s">
        <v>14</v>
      </c>
      <c r="B38" s="91">
        <f>[34]Novembro!$H$5</f>
        <v>24.12</v>
      </c>
      <c r="C38" s="91">
        <f>[34]Novembro!$H$6</f>
        <v>18.36</v>
      </c>
      <c r="D38" s="91">
        <f>[34]Novembro!$H$7</f>
        <v>12.24</v>
      </c>
      <c r="E38" s="91">
        <f>[34]Novembro!$H$8</f>
        <v>12.6</v>
      </c>
      <c r="F38" s="91">
        <f>[34]Novembro!$H$9</f>
        <v>18.720000000000002</v>
      </c>
      <c r="G38" s="91">
        <f>[34]Novembro!$H$10</f>
        <v>10.8</v>
      </c>
      <c r="H38" s="91">
        <f>[34]Novembro!$H$11</f>
        <v>16.559999999999999</v>
      </c>
      <c r="I38" s="91">
        <f>[34]Novembro!$H$12</f>
        <v>12.96</v>
      </c>
      <c r="J38" s="91">
        <f>[34]Novembro!$H$13</f>
        <v>11.16</v>
      </c>
      <c r="K38" s="91">
        <f>[34]Novembro!$H$14</f>
        <v>12.24</v>
      </c>
      <c r="L38" s="91">
        <f>[34]Novembro!$H$15</f>
        <v>14.04</v>
      </c>
      <c r="M38" s="91">
        <f>[34]Novembro!$H$16</f>
        <v>18.36</v>
      </c>
      <c r="N38" s="91">
        <f>[34]Novembro!$H$17</f>
        <v>12.96</v>
      </c>
      <c r="O38" s="91">
        <f>[34]Novembro!$H$18</f>
        <v>10.08</v>
      </c>
      <c r="P38" s="91">
        <f>[34]Novembro!$H$19</f>
        <v>16.559999999999999</v>
      </c>
      <c r="Q38" s="91">
        <f>[34]Novembro!$H$20</f>
        <v>20.88</v>
      </c>
      <c r="R38" s="91">
        <f>[34]Novembro!$H$21</f>
        <v>13.68</v>
      </c>
      <c r="S38" s="91">
        <f>[34]Novembro!$H$22</f>
        <v>15.840000000000002</v>
      </c>
      <c r="T38" s="91">
        <f>[34]Novembro!$H$23</f>
        <v>15.120000000000001</v>
      </c>
      <c r="U38" s="91">
        <f>[34]Novembro!$H$24</f>
        <v>10.44</v>
      </c>
      <c r="V38" s="91">
        <f>[34]Novembro!$H$25</f>
        <v>16.2</v>
      </c>
      <c r="W38" s="91">
        <f>[34]Novembro!$H$26</f>
        <v>15.48</v>
      </c>
      <c r="X38" s="91">
        <f>[34]Novembro!$H$27</f>
        <v>15.48</v>
      </c>
      <c r="Y38" s="91">
        <f>[34]Novembro!$H$28</f>
        <v>22.68</v>
      </c>
      <c r="Z38" s="91">
        <f>[34]Novembro!$H$29</f>
        <v>21.6</v>
      </c>
      <c r="AA38" s="91">
        <f>[34]Novembro!$H$30</f>
        <v>16.920000000000002</v>
      </c>
      <c r="AB38" s="91">
        <f>[34]Novembro!$H$31</f>
        <v>13.32</v>
      </c>
      <c r="AC38" s="91">
        <f>[34]Novembro!$H$32</f>
        <v>16.920000000000002</v>
      </c>
      <c r="AD38" s="91">
        <f>[34]Novembro!$H$33</f>
        <v>15.840000000000002</v>
      </c>
      <c r="AE38" s="91">
        <f>[34]Novembro!$H$34</f>
        <v>15.840000000000002</v>
      </c>
      <c r="AF38" s="81">
        <f t="shared" si="5"/>
        <v>24.12</v>
      </c>
      <c r="AG38" s="90">
        <f t="shared" si="4"/>
        <v>15.600000000000001</v>
      </c>
      <c r="AH38" s="11" t="s">
        <v>33</v>
      </c>
      <c r="AJ38" t="s">
        <v>33</v>
      </c>
    </row>
    <row r="39" spans="1:37" x14ac:dyDescent="0.2">
      <c r="A39" s="50" t="s">
        <v>15</v>
      </c>
      <c r="B39" s="91">
        <f>[35]Novembro!$H$5</f>
        <v>19.8</v>
      </c>
      <c r="C39" s="91">
        <f>[35]Novembro!$H$6</f>
        <v>12.6</v>
      </c>
      <c r="D39" s="91">
        <f>[35]Novembro!$H$7</f>
        <v>9</v>
      </c>
      <c r="E39" s="91">
        <f>[35]Novembro!$H$8</f>
        <v>7.2</v>
      </c>
      <c r="F39" s="91">
        <f>[35]Novembro!$H$9</f>
        <v>21.96</v>
      </c>
      <c r="G39" s="91">
        <f>[35]Novembro!$H$10</f>
        <v>5.4</v>
      </c>
      <c r="H39" s="91">
        <f>[35]Novembro!$H$11</f>
        <v>12.96</v>
      </c>
      <c r="I39" s="91">
        <f>[35]Novembro!$H$12</f>
        <v>12.24</v>
      </c>
      <c r="J39" s="91">
        <f>[35]Novembro!$H$13</f>
        <v>8.2799999999999994</v>
      </c>
      <c r="K39" s="91">
        <f>[35]Novembro!$H$14</f>
        <v>11.520000000000001</v>
      </c>
      <c r="L39" s="91">
        <f>[35]Novembro!$H$15</f>
        <v>9</v>
      </c>
      <c r="M39" s="91">
        <f>[35]Novembro!$H$16</f>
        <v>23.759999999999998</v>
      </c>
      <c r="N39" s="91">
        <f>[35]Novembro!$H$17</f>
        <v>15.120000000000001</v>
      </c>
      <c r="O39" s="91">
        <f>[35]Novembro!$H$18</f>
        <v>10.8</v>
      </c>
      <c r="P39" s="91">
        <f>[35]Novembro!$H$19</f>
        <v>9.7200000000000006</v>
      </c>
      <c r="Q39" s="91">
        <f>[35]Novembro!$H$20</f>
        <v>14.76</v>
      </c>
      <c r="R39" s="91">
        <f>[35]Novembro!$H$21</f>
        <v>12.24</v>
      </c>
      <c r="S39" s="91">
        <f>[35]Novembro!$H$22</f>
        <v>11.520000000000001</v>
      </c>
      <c r="T39" s="91">
        <f>[35]Novembro!$H$23</f>
        <v>6.84</v>
      </c>
      <c r="U39" s="91">
        <f>[35]Novembro!$H$24</f>
        <v>9.7200000000000006</v>
      </c>
      <c r="V39" s="91">
        <f>[35]Novembro!$H$25</f>
        <v>7.5600000000000005</v>
      </c>
      <c r="W39" s="91">
        <f>[35]Novembro!$H$26</f>
        <v>14.76</v>
      </c>
      <c r="X39" s="91">
        <f>[35]Novembro!$H$27</f>
        <v>21.6</v>
      </c>
      <c r="Y39" s="91">
        <f>[35]Novembro!$H$28</f>
        <v>12.96</v>
      </c>
      <c r="Z39" s="91">
        <f>[35]Novembro!$H$29</f>
        <v>16.2</v>
      </c>
      <c r="AA39" s="91">
        <f>[35]Novembro!$H$30</f>
        <v>12.96</v>
      </c>
      <c r="AB39" s="91">
        <f>[35]Novembro!$H$31</f>
        <v>15.48</v>
      </c>
      <c r="AC39" s="91">
        <f>[35]Novembro!$H$32</f>
        <v>15.48</v>
      </c>
      <c r="AD39" s="91">
        <f>[35]Novembro!$H$33</f>
        <v>14.04</v>
      </c>
      <c r="AE39" s="91">
        <f>[35]Novembro!$H$34</f>
        <v>10.8</v>
      </c>
      <c r="AF39" s="81">
        <f t="shared" si="5"/>
        <v>23.759999999999998</v>
      </c>
      <c r="AG39" s="90">
        <f t="shared" si="4"/>
        <v>12.876000000000003</v>
      </c>
      <c r="AJ39" t="s">
        <v>33</v>
      </c>
    </row>
    <row r="40" spans="1:37" x14ac:dyDescent="0.2">
      <c r="A40" s="50" t="s">
        <v>156</v>
      </c>
      <c r="B40" s="91">
        <f>[36]Novembro!$H$5</f>
        <v>16.920000000000002</v>
      </c>
      <c r="C40" s="91">
        <f>[36]Novembro!$H$6</f>
        <v>23.759999999999998</v>
      </c>
      <c r="D40" s="91">
        <f>[36]Novembro!$H$7</f>
        <v>17.64</v>
      </c>
      <c r="E40" s="91">
        <f>[36]Novembro!$H$8</f>
        <v>15.120000000000001</v>
      </c>
      <c r="F40" s="91">
        <f>[36]Novembro!$H$9</f>
        <v>14.4</v>
      </c>
      <c r="G40" s="91">
        <f>[36]Novembro!$H$10</f>
        <v>15.120000000000001</v>
      </c>
      <c r="H40" s="91">
        <f>[36]Novembro!$H$11</f>
        <v>12.6</v>
      </c>
      <c r="I40" s="91">
        <f>[36]Novembro!$H$12</f>
        <v>14.04</v>
      </c>
      <c r="J40" s="91">
        <f>[36]Novembro!$H$13</f>
        <v>9</v>
      </c>
      <c r="K40" s="91">
        <f>[36]Novembro!$H$14</f>
        <v>11.16</v>
      </c>
      <c r="L40" s="91">
        <f>[36]Novembro!$H$15</f>
        <v>11.520000000000001</v>
      </c>
      <c r="M40" s="91">
        <f>[36]Novembro!$H$16</f>
        <v>21.6</v>
      </c>
      <c r="N40" s="91">
        <f>[36]Novembro!$H$17</f>
        <v>17.28</v>
      </c>
      <c r="O40" s="91">
        <f>[36]Novembro!$H$18</f>
        <v>12.96</v>
      </c>
      <c r="P40" s="91">
        <f>[36]Novembro!$H$19</f>
        <v>12.96</v>
      </c>
      <c r="Q40" s="91">
        <f>[36]Novembro!$H$20</f>
        <v>14.76</v>
      </c>
      <c r="R40" s="91">
        <f>[36]Novembro!$H$21</f>
        <v>11.16</v>
      </c>
      <c r="S40" s="91">
        <f>[36]Novembro!$H$22</f>
        <v>14.04</v>
      </c>
      <c r="T40" s="91">
        <f>[36]Novembro!$H$23</f>
        <v>17.28</v>
      </c>
      <c r="U40" s="91">
        <f>[36]Novembro!$H$24</f>
        <v>14.4</v>
      </c>
      <c r="V40" s="91">
        <f>[36]Novembro!$H$25</f>
        <v>14.04</v>
      </c>
      <c r="W40" s="91">
        <f>[36]Novembro!$H$26</f>
        <v>10.08</v>
      </c>
      <c r="X40" s="91">
        <f>[36]Novembro!$H$27</f>
        <v>11.520000000000001</v>
      </c>
      <c r="Y40" s="91">
        <f>[36]Novembro!$H$28</f>
        <v>11.879999999999999</v>
      </c>
      <c r="Z40" s="91">
        <f>[36]Novembro!$H$29</f>
        <v>11.16</v>
      </c>
      <c r="AA40" s="91">
        <f>[36]Novembro!$H$30</f>
        <v>15.840000000000002</v>
      </c>
      <c r="AB40" s="91">
        <f>[36]Novembro!$H$31</f>
        <v>15.48</v>
      </c>
      <c r="AC40" s="91">
        <f>[36]Novembro!$H$32</f>
        <v>21.6</v>
      </c>
      <c r="AD40" s="91">
        <f>[36]Novembro!$H$33</f>
        <v>29.52</v>
      </c>
      <c r="AE40" s="91">
        <f>[36]Novembro!$H$34</f>
        <v>16.2</v>
      </c>
      <c r="AF40" s="81">
        <f t="shared" si="5"/>
        <v>29.52</v>
      </c>
      <c r="AG40" s="90">
        <f t="shared" si="4"/>
        <v>15.168000000000001</v>
      </c>
      <c r="AJ40" t="s">
        <v>33</v>
      </c>
    </row>
    <row r="41" spans="1:37" x14ac:dyDescent="0.2">
      <c r="A41" s="50" t="s">
        <v>16</v>
      </c>
      <c r="B41" s="91">
        <f>[37]Novembro!$H$5</f>
        <v>24.840000000000003</v>
      </c>
      <c r="C41" s="91">
        <f>[37]Novembro!$H$6</f>
        <v>21.6</v>
      </c>
      <c r="D41" s="91">
        <f>[37]Novembro!$H$7</f>
        <v>14.4</v>
      </c>
      <c r="E41" s="91">
        <f>[37]Novembro!$H$8</f>
        <v>13.32</v>
      </c>
      <c r="F41" s="91">
        <f>[37]Novembro!$H$9</f>
        <v>14.76</v>
      </c>
      <c r="G41" s="91">
        <f>[37]Novembro!$H$10</f>
        <v>13.32</v>
      </c>
      <c r="H41" s="91">
        <f>[37]Novembro!$H$11</f>
        <v>24.48</v>
      </c>
      <c r="I41" s="91">
        <f>[37]Novembro!$H$12</f>
        <v>10.44</v>
      </c>
      <c r="J41" s="91">
        <f>[37]Novembro!$H$13</f>
        <v>6.84</v>
      </c>
      <c r="K41" s="91">
        <f>[37]Novembro!$H$14</f>
        <v>10.44</v>
      </c>
      <c r="L41" s="91">
        <f>[37]Novembro!$H$15</f>
        <v>12.24</v>
      </c>
      <c r="M41" s="91">
        <f>[37]Novembro!$H$16</f>
        <v>18.36</v>
      </c>
      <c r="N41" s="91">
        <f>[37]Novembro!$H$17</f>
        <v>11.16</v>
      </c>
      <c r="O41" s="91">
        <f>[37]Novembro!$H$18</f>
        <v>9.7200000000000006</v>
      </c>
      <c r="P41" s="91">
        <f>[37]Novembro!$H$19</f>
        <v>8.64</v>
      </c>
      <c r="Q41" s="91">
        <f>[37]Novembro!$H$20</f>
        <v>8.64</v>
      </c>
      <c r="R41" s="91">
        <f>[37]Novembro!$H$21</f>
        <v>9.3600000000000012</v>
      </c>
      <c r="S41" s="91">
        <f>[37]Novembro!$H$22</f>
        <v>10.08</v>
      </c>
      <c r="T41" s="91">
        <f>[37]Novembro!$H$23</f>
        <v>19.8</v>
      </c>
      <c r="U41" s="91">
        <f>[37]Novembro!$H$24</f>
        <v>19.079999999999998</v>
      </c>
      <c r="V41" s="91">
        <f>[37]Novembro!$H$25</f>
        <v>14.4</v>
      </c>
      <c r="W41" s="91">
        <f>[37]Novembro!$H$26</f>
        <v>16.2</v>
      </c>
      <c r="X41" s="91">
        <f>[37]Novembro!$H$27</f>
        <v>6.84</v>
      </c>
      <c r="Y41" s="91">
        <f>[37]Novembro!$H$28</f>
        <v>10.8</v>
      </c>
      <c r="Z41" s="91">
        <f>[37]Novembro!$H$29</f>
        <v>13.32</v>
      </c>
      <c r="AA41" s="91">
        <f>[37]Novembro!$H$30</f>
        <v>19.440000000000001</v>
      </c>
      <c r="AB41" s="91">
        <f>[37]Novembro!$H$31</f>
        <v>21.96</v>
      </c>
      <c r="AC41" s="91">
        <f>[37]Novembro!$H$32</f>
        <v>25.92</v>
      </c>
      <c r="AD41" s="91">
        <f>[37]Novembro!$H$33</f>
        <v>19.440000000000001</v>
      </c>
      <c r="AE41" s="91">
        <f>[37]Novembro!$H$34</f>
        <v>11.879999999999999</v>
      </c>
      <c r="AF41" s="81">
        <f t="shared" si="5"/>
        <v>25.92</v>
      </c>
      <c r="AG41" s="90">
        <f t="shared" si="4"/>
        <v>14.723999999999997</v>
      </c>
      <c r="AJ41" t="s">
        <v>33</v>
      </c>
      <c r="AK41" t="s">
        <v>33</v>
      </c>
    </row>
    <row r="42" spans="1:37" x14ac:dyDescent="0.2">
      <c r="A42" s="50" t="s">
        <v>139</v>
      </c>
      <c r="B42" s="91">
        <f>[38]Novembro!$H$5</f>
        <v>26.64</v>
      </c>
      <c r="C42" s="91">
        <f>[38]Novembro!$H$6</f>
        <v>16.559999999999999</v>
      </c>
      <c r="D42" s="91">
        <f>[38]Novembro!$H$7</f>
        <v>18.36</v>
      </c>
      <c r="E42" s="91">
        <f>[38]Novembro!$H$8</f>
        <v>27</v>
      </c>
      <c r="F42" s="91">
        <f>[38]Novembro!$H$9</f>
        <v>18.36</v>
      </c>
      <c r="G42" s="91">
        <f>[38]Novembro!$H$10</f>
        <v>16.559999999999999</v>
      </c>
      <c r="H42" s="91">
        <f>[38]Novembro!$H$11</f>
        <v>21.96</v>
      </c>
      <c r="I42" s="91">
        <f>[38]Novembro!$H$12</f>
        <v>17.64</v>
      </c>
      <c r="J42" s="91">
        <f>[38]Novembro!$H$13</f>
        <v>12.96</v>
      </c>
      <c r="K42" s="91">
        <f>[38]Novembro!$H$14</f>
        <v>24.48</v>
      </c>
      <c r="L42" s="91">
        <f>[38]Novembro!$H$15</f>
        <v>18.36</v>
      </c>
      <c r="M42" s="91">
        <f>[38]Novembro!$H$16</f>
        <v>19.079999999999998</v>
      </c>
      <c r="N42" s="91">
        <f>[38]Novembro!$H$17</f>
        <v>21.6</v>
      </c>
      <c r="O42" s="91">
        <f>[38]Novembro!$H$18</f>
        <v>15.48</v>
      </c>
      <c r="P42" s="91">
        <f>[38]Novembro!$H$19</f>
        <v>24.48</v>
      </c>
      <c r="Q42" s="91">
        <f>[38]Novembro!$H$20</f>
        <v>17.28</v>
      </c>
      <c r="R42" s="91">
        <f>[38]Novembro!$H$21</f>
        <v>19.079999999999998</v>
      </c>
      <c r="S42" s="91">
        <f>[38]Novembro!$H$22</f>
        <v>14.76</v>
      </c>
      <c r="T42" s="91">
        <f>[38]Novembro!$H$23</f>
        <v>11.520000000000001</v>
      </c>
      <c r="U42" s="91">
        <f>[38]Novembro!$H$24</f>
        <v>19.079999999999998</v>
      </c>
      <c r="V42" s="91">
        <f>[38]Novembro!$H$25</f>
        <v>21.6</v>
      </c>
      <c r="W42" s="91">
        <f>[38]Novembro!$H$26</f>
        <v>21.96</v>
      </c>
      <c r="X42" s="91">
        <f>[38]Novembro!$H$27</f>
        <v>18</v>
      </c>
      <c r="Y42" s="91">
        <f>[38]Novembro!$H$28</f>
        <v>28.44</v>
      </c>
      <c r="Z42" s="91">
        <f>[38]Novembro!$H$29</f>
        <v>23.759999999999998</v>
      </c>
      <c r="AA42" s="91">
        <f>[38]Novembro!$H$30</f>
        <v>21.6</v>
      </c>
      <c r="AB42" s="91">
        <f>[38]Novembro!$H$31</f>
        <v>16.559999999999999</v>
      </c>
      <c r="AC42" s="91">
        <f>[38]Novembro!$H$32</f>
        <v>22.32</v>
      </c>
      <c r="AD42" s="91">
        <f>[38]Novembro!$H$33</f>
        <v>29.16</v>
      </c>
      <c r="AE42" s="91">
        <f>[38]Novembro!$H$34</f>
        <v>14.4</v>
      </c>
      <c r="AF42" s="81">
        <f t="shared" si="5"/>
        <v>29.16</v>
      </c>
      <c r="AG42" s="90">
        <f t="shared" si="4"/>
        <v>19.968</v>
      </c>
      <c r="AK42" t="s">
        <v>33</v>
      </c>
    </row>
    <row r="43" spans="1:37" x14ac:dyDescent="0.2">
      <c r="A43" s="50" t="s">
        <v>17</v>
      </c>
      <c r="B43" s="91">
        <f>[39]Novembro!$H$5</f>
        <v>25.92</v>
      </c>
      <c r="C43" s="91">
        <f>[39]Novembro!$H$6</f>
        <v>18.36</v>
      </c>
      <c r="D43" s="91">
        <f>[39]Novembro!$H$7</f>
        <v>26.64</v>
      </c>
      <c r="E43" s="91">
        <f>[39]Novembro!$H$8</f>
        <v>24.48</v>
      </c>
      <c r="F43" s="91">
        <f>[39]Novembro!$H$9</f>
        <v>21.240000000000002</v>
      </c>
      <c r="G43" s="91">
        <f>[39]Novembro!$H$10</f>
        <v>23.759999999999998</v>
      </c>
      <c r="H43" s="91">
        <f>[39]Novembro!$H$11</f>
        <v>38.519999999999996</v>
      </c>
      <c r="I43" s="91">
        <f>[39]Novembro!$H$12</f>
        <v>20.88</v>
      </c>
      <c r="J43" s="91">
        <f>[39]Novembro!$H$13</f>
        <v>8.64</v>
      </c>
      <c r="K43" s="91">
        <f>[39]Novembro!$H$14</f>
        <v>11.16</v>
      </c>
      <c r="L43" s="91">
        <f>[39]Novembro!$H$15</f>
        <v>25.56</v>
      </c>
      <c r="M43" s="91">
        <f>[39]Novembro!$H$16</f>
        <v>17.64</v>
      </c>
      <c r="N43" s="91">
        <f>[39]Novembro!$H$17</f>
        <v>15.840000000000002</v>
      </c>
      <c r="O43" s="91">
        <f>[39]Novembro!$H$18</f>
        <v>15.840000000000002</v>
      </c>
      <c r="P43" s="91">
        <f>[39]Novembro!$H$19</f>
        <v>14.4</v>
      </c>
      <c r="Q43" s="91">
        <f>[39]Novembro!$H$20</f>
        <v>27.36</v>
      </c>
      <c r="R43" s="91">
        <f>[39]Novembro!$H$21</f>
        <v>20.88</v>
      </c>
      <c r="S43" s="91">
        <f>[39]Novembro!$H$22</f>
        <v>14.76</v>
      </c>
      <c r="T43" s="91">
        <f>[39]Novembro!$H$23</f>
        <v>21.240000000000002</v>
      </c>
      <c r="U43" s="91">
        <f>[39]Novembro!$H$24</f>
        <v>20.88</v>
      </c>
      <c r="V43" s="91">
        <f>[39]Novembro!$H$25</f>
        <v>23.040000000000003</v>
      </c>
      <c r="W43" s="91">
        <f>[39]Novembro!$H$26</f>
        <v>14.4</v>
      </c>
      <c r="X43" s="91">
        <f>[39]Novembro!$H$27</f>
        <v>13.68</v>
      </c>
      <c r="Y43" s="91">
        <f>[39]Novembro!$H$28</f>
        <v>11.16</v>
      </c>
      <c r="Z43" s="91">
        <f>[39]Novembro!$H$29</f>
        <v>14.04</v>
      </c>
      <c r="AA43" s="91">
        <f>[39]Novembro!$H$30</f>
        <v>22.32</v>
      </c>
      <c r="AB43" s="91">
        <f>[39]Novembro!$H$31</f>
        <v>18.720000000000002</v>
      </c>
      <c r="AC43" s="91">
        <f>[39]Novembro!$H$32</f>
        <v>23.759999999999998</v>
      </c>
      <c r="AD43" s="91">
        <f>[39]Novembro!$H$33</f>
        <v>27.36</v>
      </c>
      <c r="AE43" s="91">
        <f>[39]Novembro!$H$34</f>
        <v>17.64</v>
      </c>
      <c r="AF43" s="81">
        <f t="shared" si="5"/>
        <v>38.519999999999996</v>
      </c>
      <c r="AG43" s="90">
        <f t="shared" si="4"/>
        <v>20.004000000000001</v>
      </c>
      <c r="AI43" t="s">
        <v>33</v>
      </c>
      <c r="AJ43" t="s">
        <v>33</v>
      </c>
      <c r="AK43" t="s">
        <v>33</v>
      </c>
    </row>
    <row r="44" spans="1:37" hidden="1" x14ac:dyDescent="0.2">
      <c r="A44" s="50" t="s">
        <v>144</v>
      </c>
      <c r="B44" s="91" t="str">
        <f>[40]Novembro!$H$5</f>
        <v>*</v>
      </c>
      <c r="C44" s="91" t="str">
        <f>[40]Novembro!$H$6</f>
        <v>*</v>
      </c>
      <c r="D44" s="91" t="str">
        <f>[40]Novembro!$H$7</f>
        <v>*</v>
      </c>
      <c r="E44" s="91" t="str">
        <f>[40]Novembro!$H$8</f>
        <v>*</v>
      </c>
      <c r="F44" s="91" t="str">
        <f>[40]Novembro!$H$9</f>
        <v>*</v>
      </c>
      <c r="G44" s="91" t="str">
        <f>[40]Novembro!$H$10</f>
        <v>*</v>
      </c>
      <c r="H44" s="91" t="str">
        <f>[40]Novembro!$H$11</f>
        <v>*</v>
      </c>
      <c r="I44" s="91" t="str">
        <f>[40]Novembro!$H$12</f>
        <v>*</v>
      </c>
      <c r="J44" s="91" t="str">
        <f>[40]Novembro!$H$13</f>
        <v>*</v>
      </c>
      <c r="K44" s="91" t="str">
        <f>[40]Novembro!$H$14</f>
        <v>*</v>
      </c>
      <c r="L44" s="91" t="str">
        <f>[40]Novembro!$H$15</f>
        <v>*</v>
      </c>
      <c r="M44" s="91" t="str">
        <f>[40]Novembro!$H$16</f>
        <v>*</v>
      </c>
      <c r="N44" s="91" t="str">
        <f>[40]Novembro!$H$17</f>
        <v>*</v>
      </c>
      <c r="O44" s="91" t="str">
        <f>[40]Novembro!$H$18</f>
        <v>*</v>
      </c>
      <c r="P44" s="91" t="str">
        <f>[40]Novembro!$H$19</f>
        <v>*</v>
      </c>
      <c r="Q44" s="91" t="str">
        <f>[40]Novembro!$H$20</f>
        <v>*</v>
      </c>
      <c r="R44" s="91" t="str">
        <f>[40]Novembro!$H$21</f>
        <v>*</v>
      </c>
      <c r="S44" s="91" t="str">
        <f>[40]Novembro!$H$22</f>
        <v>*</v>
      </c>
      <c r="T44" s="91" t="str">
        <f>[40]Novembro!$H$23</f>
        <v>*</v>
      </c>
      <c r="U44" s="91" t="str">
        <f>[40]Novembro!$H$24</f>
        <v>*</v>
      </c>
      <c r="V44" s="91" t="str">
        <f>[40]Novembro!$H$25</f>
        <v>*</v>
      </c>
      <c r="W44" s="91" t="str">
        <f>[40]Novembro!$H$26</f>
        <v>*</v>
      </c>
      <c r="X44" s="91" t="str">
        <f>[40]Novembro!$H$27</f>
        <v>*</v>
      </c>
      <c r="Y44" s="91" t="str">
        <f>[40]Novembro!$H$28</f>
        <v>*</v>
      </c>
      <c r="Z44" s="91" t="str">
        <f>[40]Novembro!$H$29</f>
        <v>*</v>
      </c>
      <c r="AA44" s="91" t="str">
        <f>[40]Novembro!$H$30</f>
        <v>*</v>
      </c>
      <c r="AB44" s="91" t="str">
        <f>[40]Novembro!$H$31</f>
        <v>*</v>
      </c>
      <c r="AC44" s="91" t="str">
        <f>[40]Novembro!$H$32</f>
        <v>*</v>
      </c>
      <c r="AD44" s="91" t="str">
        <f>[40]Novembro!$H$33</f>
        <v>*</v>
      </c>
      <c r="AE44" s="91" t="str">
        <f>[40]Novembro!$H$34</f>
        <v>*</v>
      </c>
      <c r="AF44" s="81" t="s">
        <v>203</v>
      </c>
      <c r="AG44" s="90" t="s">
        <v>203</v>
      </c>
    </row>
    <row r="45" spans="1:37" hidden="1" x14ac:dyDescent="0.2">
      <c r="A45" s="50" t="s">
        <v>18</v>
      </c>
      <c r="B45" s="91" t="str">
        <f>[41]Novembro!$H$5</f>
        <v>*</v>
      </c>
      <c r="C45" s="91" t="str">
        <f>[41]Novembro!$H$6</f>
        <v>*</v>
      </c>
      <c r="D45" s="91" t="str">
        <f>[41]Novembro!$H$7</f>
        <v>*</v>
      </c>
      <c r="E45" s="91" t="str">
        <f>[41]Novembro!$H$8</f>
        <v>*</v>
      </c>
      <c r="F45" s="91" t="str">
        <f>[41]Novembro!$H$9</f>
        <v>*</v>
      </c>
      <c r="G45" s="91" t="str">
        <f>[41]Novembro!$H$10</f>
        <v>*</v>
      </c>
      <c r="H45" s="91" t="str">
        <f>[41]Novembro!$H$11</f>
        <v>*</v>
      </c>
      <c r="I45" s="91" t="str">
        <f>[41]Novembro!$H$12</f>
        <v>*</v>
      </c>
      <c r="J45" s="91" t="str">
        <f>[41]Novembro!$H$13</f>
        <v>*</v>
      </c>
      <c r="K45" s="91" t="str">
        <f>[41]Novembro!$H$14</f>
        <v>*</v>
      </c>
      <c r="L45" s="91" t="str">
        <f>[41]Novembro!$H$15</f>
        <v>*</v>
      </c>
      <c r="M45" s="91" t="str">
        <f>[41]Novembro!$H$16</f>
        <v>*</v>
      </c>
      <c r="N45" s="91" t="str">
        <f>[41]Novembro!$H$17</f>
        <v>*</v>
      </c>
      <c r="O45" s="91" t="str">
        <f>[41]Novembro!$H$18</f>
        <v>*</v>
      </c>
      <c r="P45" s="91" t="str">
        <f>[41]Novembro!$H$19</f>
        <v>*</v>
      </c>
      <c r="Q45" s="91" t="str">
        <f>[41]Novembro!$H$20</f>
        <v>*</v>
      </c>
      <c r="R45" s="91" t="str">
        <f>[41]Novembro!$H$21</f>
        <v>*</v>
      </c>
      <c r="S45" s="91" t="str">
        <f>[41]Novembro!$H$22</f>
        <v>*</v>
      </c>
      <c r="T45" s="91" t="str">
        <f>[41]Novembro!$H$23</f>
        <v>*</v>
      </c>
      <c r="U45" s="91" t="str">
        <f>[41]Novembro!$H$24</f>
        <v>*</v>
      </c>
      <c r="V45" s="91" t="str">
        <f>[41]Novembro!$H$25</f>
        <v>*</v>
      </c>
      <c r="W45" s="91" t="str">
        <f>[41]Novembro!$H$26</f>
        <v>*</v>
      </c>
      <c r="X45" s="91" t="str">
        <f>[41]Novembro!$H$27</f>
        <v>*</v>
      </c>
      <c r="Y45" s="91" t="str">
        <f>[41]Novembro!$H$28</f>
        <v>*</v>
      </c>
      <c r="Z45" s="91" t="str">
        <f>[41]Novembro!$H$29</f>
        <v>*</v>
      </c>
      <c r="AA45" s="91" t="str">
        <f>[41]Novembro!$H$30</f>
        <v>*</v>
      </c>
      <c r="AB45" s="91" t="str">
        <f>[41]Novembro!$H$31</f>
        <v>*</v>
      </c>
      <c r="AC45" s="91" t="str">
        <f>[41]Novembro!$H$32</f>
        <v>*</v>
      </c>
      <c r="AD45" s="91" t="str">
        <f>[41]Novembro!$H$33</f>
        <v>*</v>
      </c>
      <c r="AE45" s="91" t="str">
        <f>[41]Novembro!$H$34</f>
        <v>*</v>
      </c>
      <c r="AF45" s="81" t="s">
        <v>203</v>
      </c>
      <c r="AG45" s="90" t="s">
        <v>203</v>
      </c>
      <c r="AH45" s="11" t="s">
        <v>33</v>
      </c>
    </row>
    <row r="46" spans="1:37" x14ac:dyDescent="0.2">
      <c r="A46" s="50" t="s">
        <v>21</v>
      </c>
      <c r="B46" s="91">
        <f>[42]Novembro!$H$5</f>
        <v>20.16</v>
      </c>
      <c r="C46" s="91">
        <f>[42]Novembro!$H$6</f>
        <v>11.16</v>
      </c>
      <c r="D46" s="91">
        <f>[42]Novembro!$H$7</f>
        <v>8.2799999999999994</v>
      </c>
      <c r="E46" s="91">
        <f>[42]Novembro!$H$8</f>
        <v>10.8</v>
      </c>
      <c r="F46" s="91">
        <f>[42]Novembro!$H$9</f>
        <v>12.6</v>
      </c>
      <c r="G46" s="91">
        <f>[42]Novembro!$H$10</f>
        <v>10.8</v>
      </c>
      <c r="H46" s="91">
        <f>[42]Novembro!$H$11</f>
        <v>10.08</v>
      </c>
      <c r="I46" s="91">
        <f>[42]Novembro!$H$12</f>
        <v>12.96</v>
      </c>
      <c r="J46" s="91">
        <f>[42]Novembro!$H$13</f>
        <v>12.6</v>
      </c>
      <c r="K46" s="91">
        <f>[42]Novembro!$H$14</f>
        <v>11.879999999999999</v>
      </c>
      <c r="L46" s="91">
        <f>[42]Novembro!$H$15</f>
        <v>20.52</v>
      </c>
      <c r="M46" s="91">
        <f>[42]Novembro!$H$16</f>
        <v>23.400000000000002</v>
      </c>
      <c r="N46" s="91">
        <f>[42]Novembro!$H$17</f>
        <v>21.240000000000002</v>
      </c>
      <c r="O46" s="91">
        <f>[42]Novembro!$H$18</f>
        <v>12.96</v>
      </c>
      <c r="P46" s="91">
        <f>[42]Novembro!$H$19</f>
        <v>20.52</v>
      </c>
      <c r="Q46" s="91">
        <f>[42]Novembro!$H$20</f>
        <v>19.079999999999998</v>
      </c>
      <c r="R46" s="91">
        <f>[42]Novembro!$H$21</f>
        <v>14.76</v>
      </c>
      <c r="S46" s="91">
        <f>[42]Novembro!$H$22</f>
        <v>14.04</v>
      </c>
      <c r="T46" s="91">
        <f>[42]Novembro!$H$23</f>
        <v>9.7200000000000006</v>
      </c>
      <c r="U46" s="91">
        <f>[42]Novembro!$H$24</f>
        <v>15.840000000000002</v>
      </c>
      <c r="V46" s="91">
        <f>[42]Novembro!$H$25</f>
        <v>9</v>
      </c>
      <c r="W46" s="91">
        <f>[42]Novembro!$H$26</f>
        <v>15.840000000000002</v>
      </c>
      <c r="X46" s="91">
        <f>[42]Novembro!$H$27</f>
        <v>12.6</v>
      </c>
      <c r="Y46" s="91">
        <f>[42]Novembro!$H$28</f>
        <v>14.04</v>
      </c>
      <c r="Z46" s="91">
        <f>[42]Novembro!$H$29</f>
        <v>23.040000000000003</v>
      </c>
      <c r="AA46" s="91">
        <f>[42]Novembro!$H$30</f>
        <v>14.04</v>
      </c>
      <c r="AB46" s="91">
        <f>[42]Novembro!$H$31</f>
        <v>11.879999999999999</v>
      </c>
      <c r="AC46" s="91">
        <f>[42]Novembro!$H$32</f>
        <v>15.48</v>
      </c>
      <c r="AD46" s="91">
        <f>[42]Novembro!$H$33</f>
        <v>14.04</v>
      </c>
      <c r="AE46" s="91">
        <f>[42]Novembro!$H$34</f>
        <v>19.079999999999998</v>
      </c>
      <c r="AF46" s="81">
        <f>MAX(B46:AE46)</f>
        <v>23.400000000000002</v>
      </c>
      <c r="AG46" s="90">
        <f>AVERAGE(B46:AE46)</f>
        <v>14.748000000000003</v>
      </c>
    </row>
    <row r="47" spans="1:37" x14ac:dyDescent="0.2">
      <c r="A47" s="50" t="s">
        <v>32</v>
      </c>
      <c r="B47" s="91">
        <f>[43]Novembro!$H$5</f>
        <v>31.680000000000003</v>
      </c>
      <c r="C47" s="91">
        <f>[43]Novembro!$H$6</f>
        <v>31.319999999999997</v>
      </c>
      <c r="D47" s="91">
        <f>[43]Novembro!$H$7</f>
        <v>18.36</v>
      </c>
      <c r="E47" s="91">
        <f>[43]Novembro!$H$8</f>
        <v>30.6</v>
      </c>
      <c r="F47" s="91">
        <f>[43]Novembro!$H$9</f>
        <v>29.16</v>
      </c>
      <c r="G47" s="91">
        <f>[43]Novembro!$H$10</f>
        <v>23.040000000000003</v>
      </c>
      <c r="H47" s="91">
        <f>[43]Novembro!$H$11</f>
        <v>26.64</v>
      </c>
      <c r="I47" s="91">
        <f>[43]Novembro!$H$12</f>
        <v>24.12</v>
      </c>
      <c r="J47" s="91">
        <f>[43]Novembro!$H$13</f>
        <v>14.76</v>
      </c>
      <c r="K47" s="91">
        <f>[43]Novembro!$H$14</f>
        <v>13.32</v>
      </c>
      <c r="L47" s="91">
        <f>[43]Novembro!$H$15</f>
        <v>20.16</v>
      </c>
      <c r="M47" s="91">
        <f>[43]Novembro!$H$16</f>
        <v>30.96</v>
      </c>
      <c r="N47" s="91">
        <f>[43]Novembro!$H$17</f>
        <v>20.52</v>
      </c>
      <c r="O47" s="91">
        <f>[43]Novembro!$H$18</f>
        <v>15.120000000000001</v>
      </c>
      <c r="P47" s="91">
        <f>[43]Novembro!$H$19</f>
        <v>21.240000000000002</v>
      </c>
      <c r="Q47" s="91">
        <f>[43]Novembro!$H$20</f>
        <v>32.04</v>
      </c>
      <c r="R47" s="91">
        <f>[43]Novembro!$H$21</f>
        <v>33.480000000000004</v>
      </c>
      <c r="S47" s="91">
        <f>[43]Novembro!$H$22</f>
        <v>18</v>
      </c>
      <c r="T47" s="91">
        <f>[43]Novembro!$H$23</f>
        <v>27</v>
      </c>
      <c r="U47" s="91">
        <f>[43]Novembro!$H$24</f>
        <v>24.48</v>
      </c>
      <c r="V47" s="91">
        <f>[43]Novembro!$H$25</f>
        <v>17.64</v>
      </c>
      <c r="W47" s="91">
        <f>[43]Novembro!$H$26</f>
        <v>18.720000000000002</v>
      </c>
      <c r="X47" s="91">
        <f>[43]Novembro!$H$27</f>
        <v>16.920000000000002</v>
      </c>
      <c r="Y47" s="91">
        <f>[43]Novembro!$H$28</f>
        <v>22.32</v>
      </c>
      <c r="Z47" s="91">
        <f>[43]Novembro!$H$29</f>
        <v>20.16</v>
      </c>
      <c r="AA47" s="91">
        <f>[43]Novembro!$H$30</f>
        <v>24.840000000000003</v>
      </c>
      <c r="AB47" s="91">
        <f>[43]Novembro!$H$31</f>
        <v>24.840000000000003</v>
      </c>
      <c r="AC47" s="91">
        <f>[43]Novembro!$H$32</f>
        <v>27</v>
      </c>
      <c r="AD47" s="91">
        <f>[43]Novembro!$H$33</f>
        <v>22.32</v>
      </c>
      <c r="AE47" s="91">
        <f>[43]Novembro!$H$34</f>
        <v>24.48</v>
      </c>
      <c r="AF47" s="81">
        <f>MAX(B47:AE47)</f>
        <v>33.480000000000004</v>
      </c>
      <c r="AG47" s="90">
        <f>AVERAGE(B47:AE47)</f>
        <v>23.508000000000003</v>
      </c>
      <c r="AH47" s="11" t="s">
        <v>33</v>
      </c>
      <c r="AJ47" t="s">
        <v>206</v>
      </c>
    </row>
    <row r="48" spans="1:37" x14ac:dyDescent="0.2">
      <c r="A48" s="50" t="s">
        <v>19</v>
      </c>
      <c r="B48" s="91">
        <f>[44]Novembro!$H$5</f>
        <v>11.520000000000001</v>
      </c>
      <c r="C48" s="91">
        <f>[44]Novembro!$H$6</f>
        <v>9</v>
      </c>
      <c r="D48" s="91">
        <f>[44]Novembro!$H$7</f>
        <v>11.879999999999999</v>
      </c>
      <c r="E48" s="91">
        <f>[44]Novembro!$H$8</f>
        <v>10.8</v>
      </c>
      <c r="F48" s="91">
        <f>[44]Novembro!$H$9</f>
        <v>12.96</v>
      </c>
      <c r="G48" s="91">
        <f>[44]Novembro!$H$10</f>
        <v>11.16</v>
      </c>
      <c r="H48" s="91">
        <f>[44]Novembro!$H$11</f>
        <v>13.32</v>
      </c>
      <c r="I48" s="91">
        <f>[44]Novembro!$H$12</f>
        <v>9.7200000000000006</v>
      </c>
      <c r="J48" s="91">
        <f>[44]Novembro!$H$13</f>
        <v>7.5600000000000005</v>
      </c>
      <c r="K48" s="91">
        <f>[44]Novembro!$H$14</f>
        <v>6.84</v>
      </c>
      <c r="L48" s="91">
        <f>[44]Novembro!$H$15</f>
        <v>6.48</v>
      </c>
      <c r="M48" s="91">
        <f>[44]Novembro!$H$16</f>
        <v>12.6</v>
      </c>
      <c r="N48" s="91">
        <f>[44]Novembro!$H$17</f>
        <v>8.64</v>
      </c>
      <c r="O48" s="91">
        <f>[44]Novembro!$H$18</f>
        <v>6.48</v>
      </c>
      <c r="P48" s="91">
        <f>[44]Novembro!$H$19</f>
        <v>8.2799999999999994</v>
      </c>
      <c r="Q48" s="91">
        <f>[44]Novembro!$H$20</f>
        <v>12.96</v>
      </c>
      <c r="R48" s="91">
        <f>[44]Novembro!$H$21</f>
        <v>10.08</v>
      </c>
      <c r="S48" s="91">
        <f>[44]Novembro!$H$22</f>
        <v>8.64</v>
      </c>
      <c r="T48" s="91">
        <f>[44]Novembro!$H$23</f>
        <v>8.64</v>
      </c>
      <c r="U48" s="91">
        <f>[44]Novembro!$H$24</f>
        <v>7.2</v>
      </c>
      <c r="V48" s="91">
        <f>[44]Novembro!$H$25</f>
        <v>11.520000000000001</v>
      </c>
      <c r="W48" s="91">
        <f>[44]Novembro!$H$26</f>
        <v>7.5600000000000005</v>
      </c>
      <c r="X48" s="91">
        <f>[44]Novembro!$H$27</f>
        <v>6.48</v>
      </c>
      <c r="Y48" s="91">
        <f>[44]Novembro!$H$28</f>
        <v>7.9200000000000008</v>
      </c>
      <c r="Z48" s="91">
        <f>[44]Novembro!$H$29</f>
        <v>6.48</v>
      </c>
      <c r="AA48" s="91">
        <f>[44]Novembro!$H$30</f>
        <v>12.24</v>
      </c>
      <c r="AB48" s="91">
        <f>[44]Novembro!$H$31</f>
        <v>23.400000000000002</v>
      </c>
      <c r="AC48" s="91">
        <f>[44]Novembro!$H$32</f>
        <v>14.4</v>
      </c>
      <c r="AD48" s="91">
        <f>[44]Novembro!$H$33</f>
        <v>10.8</v>
      </c>
      <c r="AE48" s="91">
        <f>[44]Novembro!$H$34</f>
        <v>6.48</v>
      </c>
      <c r="AF48" s="81">
        <f>MAX(B48:AE48)</f>
        <v>23.400000000000002</v>
      </c>
      <c r="AG48" s="90">
        <f>AVERAGE(B48:AE48)</f>
        <v>10.068</v>
      </c>
    </row>
    <row r="49" spans="1:37" s="5" customFormat="1" ht="17.100000000000001" customHeight="1" x14ac:dyDescent="0.2">
      <c r="A49" s="51" t="s">
        <v>22</v>
      </c>
      <c r="B49" s="92">
        <f t="shared" ref="B49:AE49" si="6">MAX(B5:B48)</f>
        <v>41</v>
      </c>
      <c r="C49" s="92">
        <f t="shared" si="6"/>
        <v>45</v>
      </c>
      <c r="D49" s="92">
        <f t="shared" si="6"/>
        <v>70</v>
      </c>
      <c r="E49" s="92">
        <f t="shared" si="6"/>
        <v>54</v>
      </c>
      <c r="F49" s="92">
        <f t="shared" si="6"/>
        <v>61</v>
      </c>
      <c r="G49" s="92">
        <f t="shared" si="6"/>
        <v>49</v>
      </c>
      <c r="H49" s="92">
        <f t="shared" si="6"/>
        <v>59</v>
      </c>
      <c r="I49" s="92">
        <f t="shared" si="6"/>
        <v>59</v>
      </c>
      <c r="J49" s="92">
        <f t="shared" si="6"/>
        <v>36</v>
      </c>
      <c r="K49" s="92">
        <f t="shared" si="6"/>
        <v>34</v>
      </c>
      <c r="L49" s="92">
        <f t="shared" si="6"/>
        <v>31</v>
      </c>
      <c r="M49" s="92">
        <f t="shared" si="6"/>
        <v>46</v>
      </c>
      <c r="N49" s="92">
        <f t="shared" si="6"/>
        <v>45</v>
      </c>
      <c r="O49" s="92">
        <f t="shared" si="6"/>
        <v>41</v>
      </c>
      <c r="P49" s="92">
        <f t="shared" si="6"/>
        <v>39</v>
      </c>
      <c r="Q49" s="92">
        <f t="shared" si="6"/>
        <v>40</v>
      </c>
      <c r="R49" s="92">
        <f t="shared" si="6"/>
        <v>50</v>
      </c>
      <c r="S49" s="92">
        <f t="shared" si="6"/>
        <v>50</v>
      </c>
      <c r="T49" s="92">
        <f t="shared" si="6"/>
        <v>52</v>
      </c>
      <c r="U49" s="92">
        <f t="shared" si="6"/>
        <v>47</v>
      </c>
      <c r="V49" s="92">
        <f t="shared" si="6"/>
        <v>54</v>
      </c>
      <c r="W49" s="92">
        <f t="shared" si="6"/>
        <v>63</v>
      </c>
      <c r="X49" s="92">
        <f t="shared" si="6"/>
        <v>49</v>
      </c>
      <c r="Y49" s="92">
        <f t="shared" si="6"/>
        <v>33</v>
      </c>
      <c r="Z49" s="92">
        <f t="shared" si="6"/>
        <v>37</v>
      </c>
      <c r="AA49" s="92">
        <f t="shared" si="6"/>
        <v>31</v>
      </c>
      <c r="AB49" s="92">
        <f t="shared" si="6"/>
        <v>46</v>
      </c>
      <c r="AC49" s="92">
        <f t="shared" si="6"/>
        <v>42</v>
      </c>
      <c r="AD49" s="92">
        <f t="shared" si="6"/>
        <v>63</v>
      </c>
      <c r="AE49" s="92">
        <f t="shared" si="6"/>
        <v>47.88</v>
      </c>
      <c r="AF49" s="81">
        <f>MAX(AF5:AF48)</f>
        <v>70</v>
      </c>
      <c r="AG49" s="90">
        <f>AVERAGE(B49:AE49)</f>
        <v>47.162666666666674</v>
      </c>
      <c r="AJ49" s="5" t="s">
        <v>33</v>
      </c>
      <c r="AK49" s="5" t="s">
        <v>33</v>
      </c>
    </row>
    <row r="50" spans="1:37" x14ac:dyDescent="0.2">
      <c r="A50" s="77" t="s">
        <v>207</v>
      </c>
      <c r="B50" s="42"/>
      <c r="C50" s="42"/>
      <c r="D50" s="42"/>
      <c r="E50" s="42"/>
      <c r="F50" s="42"/>
      <c r="G50" s="42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48"/>
      <c r="AE50" s="52" t="s">
        <v>33</v>
      </c>
      <c r="AF50" s="46"/>
      <c r="AG50" s="47"/>
      <c r="AJ50" t="s">
        <v>33</v>
      </c>
    </row>
    <row r="51" spans="1:37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119"/>
      <c r="U51" s="119"/>
      <c r="V51" s="119"/>
      <c r="W51" s="119"/>
      <c r="X51" s="119"/>
      <c r="Y51" s="94"/>
      <c r="Z51" s="94"/>
      <c r="AA51" s="94"/>
      <c r="AB51" s="94"/>
      <c r="AC51" s="94"/>
      <c r="AD51" s="94"/>
      <c r="AE51" s="94"/>
      <c r="AF51" s="46"/>
      <c r="AG51" s="45"/>
      <c r="AI51" t="s">
        <v>33</v>
      </c>
      <c r="AJ51" t="s">
        <v>33</v>
      </c>
      <c r="AK51" t="s">
        <v>33</v>
      </c>
    </row>
    <row r="52" spans="1:37" x14ac:dyDescent="0.2">
      <c r="A52" s="44"/>
      <c r="B52" s="94"/>
      <c r="C52" s="94"/>
      <c r="D52" s="94"/>
      <c r="E52" s="94"/>
      <c r="F52" s="94"/>
      <c r="G52" s="94"/>
      <c r="H52" s="94"/>
      <c r="I52" s="94"/>
      <c r="J52" s="95"/>
      <c r="K52" s="95"/>
      <c r="L52" s="95"/>
      <c r="M52" s="95"/>
      <c r="N52" s="95"/>
      <c r="O52" s="95"/>
      <c r="P52" s="95"/>
      <c r="Q52" s="94"/>
      <c r="R52" s="94"/>
      <c r="S52" s="94"/>
      <c r="T52" s="120"/>
      <c r="U52" s="120"/>
      <c r="V52" s="120"/>
      <c r="W52" s="120"/>
      <c r="X52" s="120"/>
      <c r="Y52" s="94"/>
      <c r="Z52" s="94"/>
      <c r="AA52" s="94"/>
      <c r="AB52" s="94"/>
      <c r="AC52" s="94"/>
      <c r="AD52" s="48"/>
      <c r="AE52" s="48"/>
      <c r="AF52" s="46"/>
      <c r="AG52" s="45"/>
    </row>
    <row r="53" spans="1:37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48"/>
      <c r="AE53" s="48"/>
      <c r="AF53" s="46"/>
      <c r="AG53" s="72"/>
      <c r="AK53" t="s">
        <v>33</v>
      </c>
    </row>
    <row r="54" spans="1:37" x14ac:dyDescent="0.2">
      <c r="A54" s="4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48"/>
      <c r="AF54" s="46"/>
      <c r="AG54" s="47"/>
    </row>
    <row r="55" spans="1:37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9"/>
      <c r="AF55" s="46"/>
      <c r="AG55" s="47"/>
      <c r="AJ55" t="s">
        <v>33</v>
      </c>
    </row>
    <row r="56" spans="1:37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73"/>
    </row>
    <row r="57" spans="1:37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1"/>
      <c r="AJ57" t="s">
        <v>33</v>
      </c>
    </row>
    <row r="59" spans="1:37" x14ac:dyDescent="0.2">
      <c r="AA59" s="3" t="s">
        <v>33</v>
      </c>
      <c r="AG59" t="s">
        <v>33</v>
      </c>
      <c r="AJ59" t="s">
        <v>33</v>
      </c>
    </row>
    <row r="60" spans="1:37" x14ac:dyDescent="0.2">
      <c r="U60" s="3" t="s">
        <v>33</v>
      </c>
    </row>
    <row r="61" spans="1:37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7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7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7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5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12" width="5.42578125" style="2" bestFit="1" customWidth="1"/>
    <col min="13" max="13" width="5.85546875" style="2" customWidth="1"/>
    <col min="14" max="21" width="5.42578125" style="2" bestFit="1" customWidth="1"/>
    <col min="22" max="22" width="6.42578125" style="2" bestFit="1" customWidth="1"/>
    <col min="23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25" t="s">
        <v>218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7"/>
    </row>
    <row r="2" spans="1:33" s="4" customFormat="1" ht="20.100000000000001" customHeight="1" x14ac:dyDescent="0.2">
      <c r="A2" s="128" t="s">
        <v>20</v>
      </c>
      <c r="B2" s="122" t="str">
        <f>SUBSTITUTE("Novembro / 2024","nov/24","Novembro / 2024")</f>
        <v>Novembro / 2024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3" s="5" customFormat="1" ht="20.100000000000001" customHeight="1" x14ac:dyDescent="0.2">
      <c r="A3" s="128"/>
      <c r="B3" s="121">
        <v>1</v>
      </c>
      <c r="C3" s="121">
        <f>SUM(B3+1)</f>
        <v>2</v>
      </c>
      <c r="D3" s="121">
        <f t="shared" ref="D3:AD3" si="0">SUM(C3+1)</f>
        <v>3</v>
      </c>
      <c r="E3" s="121">
        <f t="shared" si="0"/>
        <v>4</v>
      </c>
      <c r="F3" s="121">
        <f t="shared" si="0"/>
        <v>5</v>
      </c>
      <c r="G3" s="121">
        <f t="shared" si="0"/>
        <v>6</v>
      </c>
      <c r="H3" s="121">
        <f t="shared" si="0"/>
        <v>7</v>
      </c>
      <c r="I3" s="121">
        <f t="shared" si="0"/>
        <v>8</v>
      </c>
      <c r="J3" s="121">
        <f t="shared" si="0"/>
        <v>9</v>
      </c>
      <c r="K3" s="121">
        <f t="shared" si="0"/>
        <v>10</v>
      </c>
      <c r="L3" s="121">
        <f t="shared" si="0"/>
        <v>11</v>
      </c>
      <c r="M3" s="121">
        <f t="shared" si="0"/>
        <v>12</v>
      </c>
      <c r="N3" s="121">
        <f t="shared" si="0"/>
        <v>13</v>
      </c>
      <c r="O3" s="121">
        <f t="shared" si="0"/>
        <v>14</v>
      </c>
      <c r="P3" s="121">
        <f t="shared" si="0"/>
        <v>15</v>
      </c>
      <c r="Q3" s="121">
        <f t="shared" si="0"/>
        <v>16</v>
      </c>
      <c r="R3" s="121">
        <f t="shared" si="0"/>
        <v>17</v>
      </c>
      <c r="S3" s="121">
        <f t="shared" si="0"/>
        <v>18</v>
      </c>
      <c r="T3" s="121">
        <f t="shared" si="0"/>
        <v>19</v>
      </c>
      <c r="U3" s="121">
        <f t="shared" si="0"/>
        <v>20</v>
      </c>
      <c r="V3" s="121">
        <f t="shared" si="0"/>
        <v>21</v>
      </c>
      <c r="W3" s="121">
        <f t="shared" si="0"/>
        <v>22</v>
      </c>
      <c r="X3" s="121">
        <f t="shared" si="0"/>
        <v>23</v>
      </c>
      <c r="Y3" s="121">
        <f t="shared" si="0"/>
        <v>24</v>
      </c>
      <c r="Z3" s="121">
        <f t="shared" si="0"/>
        <v>25</v>
      </c>
      <c r="AA3" s="121">
        <f t="shared" si="0"/>
        <v>26</v>
      </c>
      <c r="AB3" s="121">
        <f t="shared" si="0"/>
        <v>27</v>
      </c>
      <c r="AC3" s="121">
        <f t="shared" si="0"/>
        <v>28</v>
      </c>
      <c r="AD3" s="121">
        <f t="shared" si="0"/>
        <v>29</v>
      </c>
      <c r="AE3" s="121">
        <v>30</v>
      </c>
      <c r="AF3" s="78" t="s">
        <v>25</v>
      </c>
      <c r="AG3" s="79" t="s">
        <v>24</v>
      </c>
    </row>
    <row r="4" spans="1:33" s="5" customFormat="1" ht="20.100000000000001" customHeight="1" x14ac:dyDescent="0.2">
      <c r="A4" s="12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88">
        <f>[1]Novembro!$J$5</f>
        <v>54</v>
      </c>
      <c r="C5" s="88">
        <f>[1]Novembro!$J$6</f>
        <v>35.28</v>
      </c>
      <c r="D5" s="88">
        <f>[1]Novembro!$J$7</f>
        <v>28.08</v>
      </c>
      <c r="E5" s="88">
        <f>[1]Novembro!$J$8</f>
        <v>31.319999999999997</v>
      </c>
      <c r="F5" s="88">
        <f>[1]Novembro!$J$9</f>
        <v>36.72</v>
      </c>
      <c r="G5" s="88">
        <f>[1]Novembro!$J$10</f>
        <v>20.52</v>
      </c>
      <c r="H5" s="88">
        <f>[1]Novembro!$J$11</f>
        <v>25.2</v>
      </c>
      <c r="I5" s="88">
        <f>[1]Novembro!$J$12</f>
        <v>22.32</v>
      </c>
      <c r="J5" s="88">
        <f>[1]Novembro!$J$13</f>
        <v>16.920000000000002</v>
      </c>
      <c r="K5" s="88">
        <f>[1]Novembro!$J$14</f>
        <v>22.68</v>
      </c>
      <c r="L5" s="88">
        <f>[1]Novembro!$J$15</f>
        <v>20.52</v>
      </c>
      <c r="M5" s="88">
        <f>[1]Novembro!$J$16</f>
        <v>35.28</v>
      </c>
      <c r="N5" s="88">
        <f>[1]Novembro!$J$17</f>
        <v>28.08</v>
      </c>
      <c r="O5" s="88">
        <f>[1]Novembro!$J$18</f>
        <v>18.720000000000002</v>
      </c>
      <c r="P5" s="88">
        <f>[1]Novembro!$J$19</f>
        <v>30.240000000000002</v>
      </c>
      <c r="Q5" s="88">
        <f>[1]Novembro!$J$20</f>
        <v>34.92</v>
      </c>
      <c r="R5" s="88">
        <f>[1]Novembro!$J$21</f>
        <v>29.880000000000003</v>
      </c>
      <c r="S5" s="88">
        <f>[1]Novembro!$J$22</f>
        <v>20.88</v>
      </c>
      <c r="T5" s="88">
        <f>[1]Novembro!$J$23</f>
        <v>38.880000000000003</v>
      </c>
      <c r="U5" s="88">
        <f>[1]Novembro!$J$24</f>
        <v>43.92</v>
      </c>
      <c r="V5" s="88">
        <f>[1]Novembro!$J$25</f>
        <v>31.680000000000003</v>
      </c>
      <c r="W5" s="88">
        <f>[1]Novembro!$J$26</f>
        <v>28.8</v>
      </c>
      <c r="X5" s="88">
        <f>[1]Novembro!$J$27</f>
        <v>24.840000000000003</v>
      </c>
      <c r="Y5" s="88">
        <f>[1]Novembro!$J$28</f>
        <v>24.840000000000003</v>
      </c>
      <c r="Z5" s="88">
        <f>[1]Novembro!$J$29</f>
        <v>22.32</v>
      </c>
      <c r="AA5" s="88">
        <f>[1]Novembro!$J$30</f>
        <v>27.36</v>
      </c>
      <c r="AB5" s="88">
        <f>[1]Novembro!$J$31</f>
        <v>42.12</v>
      </c>
      <c r="AC5" s="88">
        <f>[1]Novembro!$J$32</f>
        <v>36</v>
      </c>
      <c r="AD5" s="88">
        <f>[1]Novembro!$J$33</f>
        <v>37.800000000000004</v>
      </c>
      <c r="AE5" s="88">
        <f>[1]Novembro!$J$34</f>
        <v>21.6</v>
      </c>
      <c r="AF5" s="81">
        <f t="shared" ref="AF5:AF11" si="1">MAX(B5:AE5)</f>
        <v>54</v>
      </c>
      <c r="AG5" s="90">
        <f t="shared" ref="AG5:AG11" si="2">AVERAGE(B5:AE5)</f>
        <v>29.724</v>
      </c>
    </row>
    <row r="6" spans="1:33" x14ac:dyDescent="0.2">
      <c r="A6" s="50" t="s">
        <v>0</v>
      </c>
      <c r="B6" s="91">
        <f>[2]Novembro!$J$5</f>
        <v>43.56</v>
      </c>
      <c r="C6" s="91">
        <f>[2]Novembro!$J$6</f>
        <v>27.36</v>
      </c>
      <c r="D6" s="91">
        <f>[2]Novembro!$J$7</f>
        <v>29.880000000000003</v>
      </c>
      <c r="E6" s="91">
        <f>[2]Novembro!$J$8</f>
        <v>28.8</v>
      </c>
      <c r="F6" s="91">
        <f>[2]Novembro!$J$9</f>
        <v>33.480000000000004</v>
      </c>
      <c r="G6" s="91">
        <f>[2]Novembro!$J$10</f>
        <v>43.2</v>
      </c>
      <c r="H6" s="91">
        <f>[2]Novembro!$J$11</f>
        <v>41.04</v>
      </c>
      <c r="I6" s="91">
        <f>[2]Novembro!$J$12</f>
        <v>23.400000000000002</v>
      </c>
      <c r="J6" s="91">
        <f>[2]Novembro!$J$13</f>
        <v>15.48</v>
      </c>
      <c r="K6" s="91">
        <f>[2]Novembro!$J$14</f>
        <v>24.840000000000003</v>
      </c>
      <c r="L6" s="91">
        <f>[2]Novembro!$J$15</f>
        <v>37.440000000000005</v>
      </c>
      <c r="M6" s="91">
        <f>[2]Novembro!$J$16</f>
        <v>32.4</v>
      </c>
      <c r="N6" s="91">
        <f>[2]Novembro!$J$17</f>
        <v>23.400000000000002</v>
      </c>
      <c r="O6" s="91">
        <f>[2]Novembro!$J$18</f>
        <v>19.8</v>
      </c>
      <c r="P6" s="91">
        <f>[2]Novembro!$J$19</f>
        <v>31.319999999999997</v>
      </c>
      <c r="Q6" s="91">
        <f>[2]Novembro!$J$20</f>
        <v>39.96</v>
      </c>
      <c r="R6" s="91">
        <f>[2]Novembro!$J$21</f>
        <v>25.2</v>
      </c>
      <c r="S6" s="91">
        <f>[2]Novembro!$J$22</f>
        <v>32.4</v>
      </c>
      <c r="T6" s="91">
        <f>[2]Novembro!$J$23</f>
        <v>32.76</v>
      </c>
      <c r="U6" s="91">
        <f>[2]Novembro!$J$24</f>
        <v>37.800000000000004</v>
      </c>
      <c r="V6" s="91">
        <f>[2]Novembro!$J$25</f>
        <v>25.92</v>
      </c>
      <c r="W6" s="91">
        <f>[2]Novembro!$J$26</f>
        <v>24.48</v>
      </c>
      <c r="X6" s="91">
        <f>[2]Novembro!$J$27</f>
        <v>26.64</v>
      </c>
      <c r="Y6" s="91">
        <f>[2]Novembro!$J$28</f>
        <v>37.080000000000005</v>
      </c>
      <c r="Z6" s="91">
        <f>[2]Novembro!$J$29</f>
        <v>38.880000000000003</v>
      </c>
      <c r="AA6" s="91">
        <f>[2]Novembro!$J$30</f>
        <v>37.080000000000005</v>
      </c>
      <c r="AB6" s="91">
        <f>[2]Novembro!$J$31</f>
        <v>43.56</v>
      </c>
      <c r="AC6" s="91">
        <f>[2]Novembro!$J$32</f>
        <v>45.36</v>
      </c>
      <c r="AD6" s="91">
        <f>[2]Novembro!$J$33</f>
        <v>39.96</v>
      </c>
      <c r="AE6" s="91">
        <f>[2]Novembro!$J$34</f>
        <v>30.240000000000002</v>
      </c>
      <c r="AF6" s="81">
        <f t="shared" si="1"/>
        <v>45.36</v>
      </c>
      <c r="AG6" s="90">
        <f t="shared" si="2"/>
        <v>32.424000000000007</v>
      </c>
    </row>
    <row r="7" spans="1:33" x14ac:dyDescent="0.2">
      <c r="A7" s="50" t="s">
        <v>86</v>
      </c>
      <c r="B7" s="91">
        <f>[3]Novembro!$J$5</f>
        <v>40.680000000000007</v>
      </c>
      <c r="C7" s="91">
        <f>[3]Novembro!$J$6</f>
        <v>51.12</v>
      </c>
      <c r="D7" s="91">
        <f>[3]Novembro!$J$7</f>
        <v>38.159999999999997</v>
      </c>
      <c r="E7" s="91">
        <f>[3]Novembro!$J$8</f>
        <v>26.64</v>
      </c>
      <c r="F7" s="91">
        <f>[3]Novembro!$J$9</f>
        <v>32.4</v>
      </c>
      <c r="G7" s="91">
        <f>[3]Novembro!$J$10</f>
        <v>28.8</v>
      </c>
      <c r="H7" s="91">
        <f>[3]Novembro!$J$11</f>
        <v>50.4</v>
      </c>
      <c r="I7" s="91">
        <f>[3]Novembro!$J$12</f>
        <v>29.52</v>
      </c>
      <c r="J7" s="91">
        <f>[3]Novembro!$J$13</f>
        <v>29.16</v>
      </c>
      <c r="K7" s="91">
        <f>[3]Novembro!$J$14</f>
        <v>34.200000000000003</v>
      </c>
      <c r="L7" s="91">
        <f>[3]Novembro!$J$15</f>
        <v>37.800000000000004</v>
      </c>
      <c r="M7" s="91">
        <f>[3]Novembro!$J$16</f>
        <v>47.88</v>
      </c>
      <c r="N7" s="91">
        <f>[3]Novembro!$J$17</f>
        <v>37.080000000000005</v>
      </c>
      <c r="O7" s="91">
        <f>[3]Novembro!$J$18</f>
        <v>20.88</v>
      </c>
      <c r="P7" s="91">
        <f>[3]Novembro!$J$19</f>
        <v>35.28</v>
      </c>
      <c r="Q7" s="91">
        <f>[3]Novembro!$J$20</f>
        <v>45.36</v>
      </c>
      <c r="R7" s="91">
        <f>[3]Novembro!$J$21</f>
        <v>38.159999999999997</v>
      </c>
      <c r="S7" s="91">
        <f>[3]Novembro!$J$22</f>
        <v>40.32</v>
      </c>
      <c r="T7" s="91">
        <f>[3]Novembro!$J$23</f>
        <v>38.159999999999997</v>
      </c>
      <c r="U7" s="91">
        <f>[3]Novembro!$J$24</f>
        <v>36.36</v>
      </c>
      <c r="V7" s="91">
        <f>[3]Novembro!$J$25</f>
        <v>45</v>
      </c>
      <c r="W7" s="91">
        <f>[3]Novembro!$J$26</f>
        <v>33.119999999999997</v>
      </c>
      <c r="X7" s="91">
        <f>[3]Novembro!$J$27</f>
        <v>27</v>
      </c>
      <c r="Y7" s="91">
        <f>[3]Novembro!$J$28</f>
        <v>35.64</v>
      </c>
      <c r="Z7" s="91">
        <f>[3]Novembro!$J$29</f>
        <v>35.64</v>
      </c>
      <c r="AA7" s="91">
        <f>[3]Novembro!$J$30</f>
        <v>34.200000000000003</v>
      </c>
      <c r="AB7" s="91">
        <f>[3]Novembro!$J$31</f>
        <v>45.36</v>
      </c>
      <c r="AC7" s="91">
        <f>[3]Novembro!$J$32</f>
        <v>43.56</v>
      </c>
      <c r="AD7" s="91">
        <f>[3]Novembro!$J$33</f>
        <v>63</v>
      </c>
      <c r="AE7" s="91">
        <f>[3]Novembro!$J$34</f>
        <v>22.68</v>
      </c>
      <c r="AF7" s="81">
        <f t="shared" si="1"/>
        <v>63</v>
      </c>
      <c r="AG7" s="90">
        <f t="shared" si="2"/>
        <v>37.452000000000005</v>
      </c>
    </row>
    <row r="8" spans="1:33" x14ac:dyDescent="0.2">
      <c r="A8" s="50" t="s">
        <v>1</v>
      </c>
      <c r="B8" s="91">
        <f>[4]Novembro!$J$5</f>
        <v>31.680000000000003</v>
      </c>
      <c r="C8" s="91">
        <f>[4]Novembro!$J$6</f>
        <v>33.840000000000003</v>
      </c>
      <c r="D8" s="91">
        <f>[4]Novembro!$J$7</f>
        <v>29.16</v>
      </c>
      <c r="E8" s="91">
        <f>[4]Novembro!$J$8</f>
        <v>21.96</v>
      </c>
      <c r="F8" s="91">
        <f>[4]Novembro!$J$9</f>
        <v>33.480000000000004</v>
      </c>
      <c r="G8" s="91">
        <f>[4]Novembro!$J$10</f>
        <v>23.040000000000003</v>
      </c>
      <c r="H8" s="91">
        <f>[4]Novembro!$J$11</f>
        <v>35.28</v>
      </c>
      <c r="I8" s="91">
        <f>[4]Novembro!$J$12</f>
        <v>23.040000000000003</v>
      </c>
      <c r="J8" s="91">
        <f>[4]Novembro!$J$13</f>
        <v>19.440000000000001</v>
      </c>
      <c r="K8" s="91">
        <f>[4]Novembro!$J$14</f>
        <v>18.720000000000002</v>
      </c>
      <c r="L8" s="91">
        <f>[4]Novembro!$J$15</f>
        <v>21.240000000000002</v>
      </c>
      <c r="M8" s="91">
        <f>[4]Novembro!$J$16</f>
        <v>29.16</v>
      </c>
      <c r="N8" s="91">
        <f>[4]Novembro!$J$17</f>
        <v>32.04</v>
      </c>
      <c r="O8" s="91">
        <f>[4]Novembro!$J$18</f>
        <v>21.6</v>
      </c>
      <c r="P8" s="91">
        <f>[4]Novembro!$J$19</f>
        <v>19.8</v>
      </c>
      <c r="Q8" s="91">
        <f>[4]Novembro!$J$20</f>
        <v>28.44</v>
      </c>
      <c r="R8" s="91">
        <f>[4]Novembro!$J$21</f>
        <v>34.56</v>
      </c>
      <c r="S8" s="91">
        <f>[4]Novembro!$J$22</f>
        <v>25.2</v>
      </c>
      <c r="T8" s="91">
        <f>[4]Novembro!$J$23</f>
        <v>36.36</v>
      </c>
      <c r="U8" s="91">
        <f>[4]Novembro!$J$24</f>
        <v>44.64</v>
      </c>
      <c r="V8" s="91">
        <f>[4]Novembro!$J$25</f>
        <v>15.48</v>
      </c>
      <c r="W8" s="91">
        <f>[4]Novembro!$J$26</f>
        <v>38.159999999999997</v>
      </c>
      <c r="X8" s="91">
        <f>[4]Novembro!$J$27</f>
        <v>43.92</v>
      </c>
      <c r="Y8" s="91">
        <f>[4]Novembro!$J$28</f>
        <v>24.12</v>
      </c>
      <c r="Z8" s="91">
        <f>[4]Novembro!$J$29</f>
        <v>29.880000000000003</v>
      </c>
      <c r="AA8" s="91">
        <f>[4]Novembro!$J$30</f>
        <v>32.04</v>
      </c>
      <c r="AB8" s="91">
        <f>[4]Novembro!$J$31</f>
        <v>29.16</v>
      </c>
      <c r="AC8" s="91">
        <f>[4]Novembro!$J$32</f>
        <v>39.24</v>
      </c>
      <c r="AD8" s="91">
        <f>[4]Novembro!$J$33</f>
        <v>31.680000000000003</v>
      </c>
      <c r="AE8" s="91">
        <f>[4]Novembro!$J$34</f>
        <v>38.880000000000003</v>
      </c>
      <c r="AF8" s="81">
        <f t="shared" si="1"/>
        <v>44.64</v>
      </c>
      <c r="AG8" s="90">
        <f t="shared" si="2"/>
        <v>29.507999999999996</v>
      </c>
    </row>
    <row r="9" spans="1:33" x14ac:dyDescent="0.2">
      <c r="A9" s="50" t="s">
        <v>149</v>
      </c>
      <c r="B9" s="91">
        <f>[5]Novembro!$J$5</f>
        <v>49.680000000000007</v>
      </c>
      <c r="C9" s="91">
        <f>[5]Novembro!$J$6</f>
        <v>30.96</v>
      </c>
      <c r="D9" s="91">
        <f>[5]Novembro!$J$7</f>
        <v>32.4</v>
      </c>
      <c r="E9" s="91">
        <f>[5]Novembro!$J$8</f>
        <v>27.720000000000002</v>
      </c>
      <c r="F9" s="91">
        <f>[5]Novembro!$J$9</f>
        <v>34.200000000000003</v>
      </c>
      <c r="G9" s="91">
        <f>[5]Novembro!$J$10</f>
        <v>23.040000000000003</v>
      </c>
      <c r="H9" s="91">
        <f>[5]Novembro!$J$11</f>
        <v>55.440000000000005</v>
      </c>
      <c r="I9" s="91">
        <f>[5]Novembro!$J$12</f>
        <v>32.4</v>
      </c>
      <c r="J9" s="91">
        <f>[5]Novembro!$J$13</f>
        <v>28.8</v>
      </c>
      <c r="K9" s="91">
        <f>[5]Novembro!$J$14</f>
        <v>24.840000000000003</v>
      </c>
      <c r="L9" s="91">
        <f>[5]Novembro!$J$15</f>
        <v>37.080000000000005</v>
      </c>
      <c r="M9" s="91">
        <f>[5]Novembro!$J$16</f>
        <v>43.56</v>
      </c>
      <c r="N9" s="91">
        <f>[5]Novembro!$J$17</f>
        <v>33.840000000000003</v>
      </c>
      <c r="O9" s="91">
        <f>[5]Novembro!$J$18</f>
        <v>23.759999999999998</v>
      </c>
      <c r="P9" s="91">
        <f>[5]Novembro!$J$19</f>
        <v>34.200000000000003</v>
      </c>
      <c r="Q9" s="91">
        <f>[5]Novembro!$J$20</f>
        <v>40.32</v>
      </c>
      <c r="R9" s="91">
        <f>[5]Novembro!$J$21</f>
        <v>33.480000000000004</v>
      </c>
      <c r="S9" s="91">
        <f>[5]Novembro!$J$22</f>
        <v>36</v>
      </c>
      <c r="T9" s="91">
        <f>[5]Novembro!$J$23</f>
        <v>41.4</v>
      </c>
      <c r="U9" s="91">
        <f>[5]Novembro!$J$24</f>
        <v>35.64</v>
      </c>
      <c r="V9" s="91">
        <f>[5]Novembro!$J$25</f>
        <v>45</v>
      </c>
      <c r="W9" s="91">
        <f>[5]Novembro!$J$26</f>
        <v>24.840000000000003</v>
      </c>
      <c r="X9" s="91">
        <f>[5]Novembro!$J$27</f>
        <v>42.480000000000004</v>
      </c>
      <c r="Y9" s="91">
        <f>[5]Novembro!$J$28</f>
        <v>40.32</v>
      </c>
      <c r="Z9" s="91">
        <f>[5]Novembro!$J$29</f>
        <v>42.84</v>
      </c>
      <c r="AA9" s="91">
        <f>[5]Novembro!$J$30</f>
        <v>36.36</v>
      </c>
      <c r="AB9" s="91">
        <f>[5]Novembro!$J$31</f>
        <v>40.680000000000007</v>
      </c>
      <c r="AC9" s="91">
        <f>[5]Novembro!$J$32</f>
        <v>51.480000000000004</v>
      </c>
      <c r="AD9" s="91">
        <f>[5]Novembro!$J$33</f>
        <v>37.440000000000005</v>
      </c>
      <c r="AE9" s="91">
        <f>[5]Novembro!$J$34</f>
        <v>39.6</v>
      </c>
      <c r="AF9" s="81">
        <f t="shared" si="1"/>
        <v>55.440000000000005</v>
      </c>
      <c r="AG9" s="90">
        <f t="shared" si="2"/>
        <v>36.660000000000004</v>
      </c>
    </row>
    <row r="10" spans="1:33" x14ac:dyDescent="0.2">
      <c r="A10" s="50" t="s">
        <v>93</v>
      </c>
      <c r="B10" s="91">
        <f>[6]Novembro!$J$5</f>
        <v>41.76</v>
      </c>
      <c r="C10" s="91">
        <f>[6]Novembro!$J$6</f>
        <v>37.440000000000005</v>
      </c>
      <c r="D10" s="91">
        <f>[6]Novembro!$J$7</f>
        <v>26.28</v>
      </c>
      <c r="E10" s="91">
        <f>[6]Novembro!$J$8</f>
        <v>37.440000000000005</v>
      </c>
      <c r="F10" s="91">
        <f>[6]Novembro!$J$9</f>
        <v>32.4</v>
      </c>
      <c r="G10" s="91">
        <f>[6]Novembro!$J$10</f>
        <v>36</v>
      </c>
      <c r="H10" s="91">
        <f>[6]Novembro!$J$11</f>
        <v>36</v>
      </c>
      <c r="I10" s="91">
        <f>[6]Novembro!$J$12</f>
        <v>30.6</v>
      </c>
      <c r="J10" s="91">
        <f>[6]Novembro!$J$13</f>
        <v>27.36</v>
      </c>
      <c r="K10" s="91">
        <f>[6]Novembro!$J$14</f>
        <v>32.4</v>
      </c>
      <c r="L10" s="91">
        <f>[6]Novembro!$J$15</f>
        <v>35.28</v>
      </c>
      <c r="M10" s="91">
        <f>[6]Novembro!$J$16</f>
        <v>30.6</v>
      </c>
      <c r="N10" s="91">
        <f>[6]Novembro!$J$17</f>
        <v>40.680000000000007</v>
      </c>
      <c r="O10" s="91">
        <f>[6]Novembro!$J$18</f>
        <v>31.680000000000003</v>
      </c>
      <c r="P10" s="91">
        <f>[6]Novembro!$J$19</f>
        <v>47.88</v>
      </c>
      <c r="Q10" s="91">
        <f>[6]Novembro!$J$20</f>
        <v>38.159999999999997</v>
      </c>
      <c r="R10" s="91">
        <f>[6]Novembro!$J$21</f>
        <v>33.119999999999997</v>
      </c>
      <c r="S10" s="91">
        <f>[6]Novembro!$J$22</f>
        <v>41.76</v>
      </c>
      <c r="T10" s="91">
        <f>[6]Novembro!$J$23</f>
        <v>28.8</v>
      </c>
      <c r="U10" s="91">
        <f>[6]Novembro!$J$24</f>
        <v>52.56</v>
      </c>
      <c r="V10" s="91">
        <f>[6]Novembro!$J$25</f>
        <v>25.2</v>
      </c>
      <c r="W10" s="91">
        <f>[6]Novembro!$J$26</f>
        <v>31.319999999999997</v>
      </c>
      <c r="X10" s="91">
        <f>[6]Novembro!$J$27</f>
        <v>28.8</v>
      </c>
      <c r="Y10" s="91">
        <f>[6]Novembro!$J$28</f>
        <v>36.36</v>
      </c>
      <c r="Z10" s="91">
        <f>[6]Novembro!$J$29</f>
        <v>39.24</v>
      </c>
      <c r="AA10" s="91">
        <f>[6]Novembro!$J$30</f>
        <v>39.6</v>
      </c>
      <c r="AB10" s="91">
        <f>[6]Novembro!$J$31</f>
        <v>53.64</v>
      </c>
      <c r="AC10" s="91">
        <f>[6]Novembro!$J$32</f>
        <v>44.28</v>
      </c>
      <c r="AD10" s="91">
        <f>[6]Novembro!$J$33</f>
        <v>39.96</v>
      </c>
      <c r="AE10" s="91">
        <f>[6]Novembro!$J$34</f>
        <v>79.56</v>
      </c>
      <c r="AF10" s="81">
        <f t="shared" si="1"/>
        <v>79.56</v>
      </c>
      <c r="AG10" s="90">
        <f t="shared" si="2"/>
        <v>37.872</v>
      </c>
    </row>
    <row r="11" spans="1:33" x14ac:dyDescent="0.2">
      <c r="A11" s="50" t="s">
        <v>50</v>
      </c>
      <c r="B11" s="91">
        <f>[7]Novembro!$J$5</f>
        <v>60.839999999999996</v>
      </c>
      <c r="C11" s="91">
        <f>[7]Novembro!$J$6</f>
        <v>49.680000000000007</v>
      </c>
      <c r="D11" s="91">
        <f>[7]Novembro!$J$7</f>
        <v>41.04</v>
      </c>
      <c r="E11" s="91">
        <f>[7]Novembro!$J$8</f>
        <v>38.880000000000003</v>
      </c>
      <c r="F11" s="91">
        <f>[7]Novembro!$J$9</f>
        <v>28.44</v>
      </c>
      <c r="G11" s="91">
        <f>[7]Novembro!$J$10</f>
        <v>45</v>
      </c>
      <c r="H11" s="91">
        <f>[7]Novembro!$J$11</f>
        <v>37.800000000000004</v>
      </c>
      <c r="I11" s="91">
        <f>[7]Novembro!$J$12</f>
        <v>29.16</v>
      </c>
      <c r="J11" s="91">
        <f>[7]Novembro!$J$13</f>
        <v>23.400000000000002</v>
      </c>
      <c r="K11" s="91">
        <f>[7]Novembro!$J$14</f>
        <v>38.159999999999997</v>
      </c>
      <c r="L11" s="91">
        <f>[7]Novembro!$J$15</f>
        <v>31.319999999999997</v>
      </c>
      <c r="M11" s="91">
        <f>[7]Novembro!$J$16</f>
        <v>77.400000000000006</v>
      </c>
      <c r="N11" s="91">
        <f>[7]Novembro!$J$17</f>
        <v>40.32</v>
      </c>
      <c r="O11" s="91">
        <f>[7]Novembro!$J$18</f>
        <v>33.480000000000004</v>
      </c>
      <c r="P11" s="91">
        <f>[7]Novembro!$J$19</f>
        <v>35.64</v>
      </c>
      <c r="Q11" s="91">
        <f>[7]Novembro!$J$20</f>
        <v>34.200000000000003</v>
      </c>
      <c r="R11" s="91">
        <f>[7]Novembro!$J$21</f>
        <v>42.84</v>
      </c>
      <c r="S11" s="91">
        <f>[7]Novembro!$J$22</f>
        <v>24.840000000000003</v>
      </c>
      <c r="T11" s="91">
        <f>[7]Novembro!$J$23</f>
        <v>33.480000000000004</v>
      </c>
      <c r="U11" s="91">
        <f>[7]Novembro!$J$24</f>
        <v>33.480000000000004</v>
      </c>
      <c r="V11" s="91">
        <f>[7]Novembro!$J$25</f>
        <v>35.28</v>
      </c>
      <c r="W11" s="91">
        <f>[7]Novembro!$J$26</f>
        <v>44.64</v>
      </c>
      <c r="X11" s="91">
        <f>[7]Novembro!$J$27</f>
        <v>29.52</v>
      </c>
      <c r="Y11" s="91">
        <f>[7]Novembro!$J$28</f>
        <v>37.440000000000005</v>
      </c>
      <c r="Z11" s="91">
        <f>[7]Novembro!$J$29</f>
        <v>29.880000000000003</v>
      </c>
      <c r="AA11" s="91">
        <f>[7]Novembro!$J$30</f>
        <v>31.319999999999997</v>
      </c>
      <c r="AB11" s="91">
        <f>[7]Novembro!$J$31</f>
        <v>38.159999999999997</v>
      </c>
      <c r="AC11" s="91">
        <f>[7]Novembro!$J$32</f>
        <v>42.480000000000004</v>
      </c>
      <c r="AD11" s="91">
        <f>[7]Novembro!$J$33</f>
        <v>57.6</v>
      </c>
      <c r="AE11" s="91">
        <f>[7]Novembro!$J$34</f>
        <v>20.16</v>
      </c>
      <c r="AF11" s="81">
        <f t="shared" si="1"/>
        <v>77.400000000000006</v>
      </c>
      <c r="AG11" s="90">
        <f t="shared" si="2"/>
        <v>38.196000000000012</v>
      </c>
    </row>
    <row r="12" spans="1:33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 t="s">
        <v>203</v>
      </c>
      <c r="AG12" s="90" t="s">
        <v>203</v>
      </c>
    </row>
    <row r="13" spans="1:33" x14ac:dyDescent="0.2">
      <c r="A13" s="50" t="s">
        <v>96</v>
      </c>
      <c r="B13" s="91">
        <f>[8]Novembro!$J$5</f>
        <v>45.72</v>
      </c>
      <c r="C13" s="91">
        <f>[8]Novembro!$J$6</f>
        <v>44.28</v>
      </c>
      <c r="D13" s="91">
        <f>[8]Novembro!$J$7</f>
        <v>36.72</v>
      </c>
      <c r="E13" s="91">
        <f>[8]Novembro!$J$8</f>
        <v>25.92</v>
      </c>
      <c r="F13" s="91">
        <f>[8]Novembro!$J$9</f>
        <v>50.4</v>
      </c>
      <c r="G13" s="91">
        <f>[8]Novembro!$J$10</f>
        <v>34.56</v>
      </c>
      <c r="H13" s="91">
        <f>[8]Novembro!$J$11</f>
        <v>66.960000000000008</v>
      </c>
      <c r="I13" s="91">
        <f>[8]Novembro!$J$12</f>
        <v>39.96</v>
      </c>
      <c r="J13" s="91">
        <f>[8]Novembro!$J$13</f>
        <v>27</v>
      </c>
      <c r="K13" s="91">
        <f>[8]Novembro!$J$14</f>
        <v>32.04</v>
      </c>
      <c r="L13" s="91">
        <f>[8]Novembro!$J$15</f>
        <v>33.480000000000004</v>
      </c>
      <c r="M13" s="91">
        <f>[8]Novembro!$J$16</f>
        <v>57.6</v>
      </c>
      <c r="N13" s="91">
        <f>[8]Novembro!$J$17</f>
        <v>46.440000000000005</v>
      </c>
      <c r="O13" s="91">
        <f>[8]Novembro!$J$18</f>
        <v>25.56</v>
      </c>
      <c r="P13" s="91">
        <f>[8]Novembro!$J$19</f>
        <v>32.4</v>
      </c>
      <c r="Q13" s="91">
        <f>[8]Novembro!$J$20</f>
        <v>34.56</v>
      </c>
      <c r="R13" s="91">
        <f>[8]Novembro!$J$21</f>
        <v>30.96</v>
      </c>
      <c r="S13" s="91">
        <f>[8]Novembro!$J$22</f>
        <v>36</v>
      </c>
      <c r="T13" s="91">
        <f>[8]Novembro!$J$23</f>
        <v>39.96</v>
      </c>
      <c r="U13" s="91">
        <f>[8]Novembro!$J$24</f>
        <v>64.8</v>
      </c>
      <c r="V13" s="91">
        <f>[8]Novembro!$J$25</f>
        <v>30.96</v>
      </c>
      <c r="W13" s="91">
        <f>[8]Novembro!$J$26</f>
        <v>34.56</v>
      </c>
      <c r="X13" s="91">
        <f>[8]Novembro!$J$27</f>
        <v>36</v>
      </c>
      <c r="Y13" s="91">
        <f>[8]Novembro!$J$28</f>
        <v>30.96</v>
      </c>
      <c r="Z13" s="91">
        <f>[8]Novembro!$J$29</f>
        <v>39.96</v>
      </c>
      <c r="AA13" s="91">
        <f>[8]Novembro!$J$30</f>
        <v>42.84</v>
      </c>
      <c r="AB13" s="91">
        <f>[8]Novembro!$J$31</f>
        <v>44.28</v>
      </c>
      <c r="AC13" s="91">
        <f>[8]Novembro!$J$32</f>
        <v>48.96</v>
      </c>
      <c r="AD13" s="91">
        <f>[8]Novembro!$J$33</f>
        <v>37.800000000000004</v>
      </c>
      <c r="AE13" s="91">
        <f>[8]Novembro!$J$34</f>
        <v>37.800000000000004</v>
      </c>
      <c r="AF13" s="81">
        <f>MAX(B13:AE13)</f>
        <v>66.960000000000008</v>
      </c>
      <c r="AG13" s="90">
        <f>AVERAGE(B13:AE13)</f>
        <v>39.648000000000003</v>
      </c>
    </row>
    <row r="14" spans="1:33" hidden="1" x14ac:dyDescent="0.2">
      <c r="A14" s="50" t="s">
        <v>100</v>
      </c>
      <c r="B14" s="91" t="str">
        <f>[9]Novembro!$J$5</f>
        <v>*</v>
      </c>
      <c r="C14" s="91" t="str">
        <f>[9]Novembro!$J$6</f>
        <v>*</v>
      </c>
      <c r="D14" s="91" t="str">
        <f>[9]Novembro!$J$7</f>
        <v>*</v>
      </c>
      <c r="E14" s="91" t="str">
        <f>[9]Novembro!$J$8</f>
        <v>*</v>
      </c>
      <c r="F14" s="91" t="str">
        <f>[9]Novembro!$J$9</f>
        <v>*</v>
      </c>
      <c r="G14" s="91" t="str">
        <f>[9]Novembro!$J$10</f>
        <v>*</v>
      </c>
      <c r="H14" s="91" t="str">
        <f>[9]Novembro!$J$11</f>
        <v>*</v>
      </c>
      <c r="I14" s="91" t="str">
        <f>[9]Novembro!$J$12</f>
        <v>*</v>
      </c>
      <c r="J14" s="91" t="str">
        <f>[9]Novembro!$J$13</f>
        <v>*</v>
      </c>
      <c r="K14" s="91" t="str">
        <f>[9]Novembro!$J$14</f>
        <v>*</v>
      </c>
      <c r="L14" s="91" t="str">
        <f>[9]Novembro!$J$15</f>
        <v>*</v>
      </c>
      <c r="M14" s="91" t="str">
        <f>[9]Novembro!$J$16</f>
        <v>*</v>
      </c>
      <c r="N14" s="91" t="str">
        <f>[9]Novembro!$J$17</f>
        <v>*</v>
      </c>
      <c r="O14" s="91" t="str">
        <f>[9]Novembro!$J$18</f>
        <v>*</v>
      </c>
      <c r="P14" s="91" t="str">
        <f>[9]Novembro!$J$19</f>
        <v>*</v>
      </c>
      <c r="Q14" s="91" t="str">
        <f>[9]Novembro!$J$20</f>
        <v>*</v>
      </c>
      <c r="R14" s="91" t="str">
        <f>[9]Novembro!$J$21</f>
        <v>*</v>
      </c>
      <c r="S14" s="91" t="str">
        <f>[9]Novembro!$J$22</f>
        <v>*</v>
      </c>
      <c r="T14" s="91" t="str">
        <f>[9]Novembro!$J$23</f>
        <v>*</v>
      </c>
      <c r="U14" s="91" t="str">
        <f>[9]Novembro!$J$24</f>
        <v>*</v>
      </c>
      <c r="V14" s="91" t="str">
        <f>[9]Novembro!$J$25</f>
        <v>*</v>
      </c>
      <c r="W14" s="91" t="str">
        <f>[9]Novembro!$J$26</f>
        <v>*</v>
      </c>
      <c r="X14" s="91" t="str">
        <f>[9]Novembro!$J$27</f>
        <v>*</v>
      </c>
      <c r="Y14" s="91" t="str">
        <f>[9]Novembro!$J$28</f>
        <v>*</v>
      </c>
      <c r="Z14" s="91" t="str">
        <f>[9]Novembro!$J$29</f>
        <v>*</v>
      </c>
      <c r="AA14" s="91" t="str">
        <f>[9]Novembro!$J$30</f>
        <v>*</v>
      </c>
      <c r="AB14" s="91" t="str">
        <f>[9]Novembro!$J$31</f>
        <v>*</v>
      </c>
      <c r="AC14" s="91" t="str">
        <f>[9]Novembro!$J$32</f>
        <v>*</v>
      </c>
      <c r="AD14" s="91" t="str">
        <f>[9]Novembro!$J$33</f>
        <v>*</v>
      </c>
      <c r="AE14" s="91" t="str">
        <f>[9]Novembro!$J$34</f>
        <v>*</v>
      </c>
      <c r="AF14" s="81" t="s">
        <v>203</v>
      </c>
      <c r="AG14" s="90" t="s">
        <v>203</v>
      </c>
    </row>
    <row r="15" spans="1:33" x14ac:dyDescent="0.2">
      <c r="A15" s="50" t="s">
        <v>103</v>
      </c>
      <c r="B15" s="91">
        <f>[10]Novembro!$J$5</f>
        <v>44.64</v>
      </c>
      <c r="C15" s="91">
        <f>[10]Novembro!$J$6</f>
        <v>41.04</v>
      </c>
      <c r="D15" s="91">
        <f>[10]Novembro!$J$7</f>
        <v>47.16</v>
      </c>
      <c r="E15" s="91">
        <f>[10]Novembro!$J$8</f>
        <v>25.56</v>
      </c>
      <c r="F15" s="91">
        <f>[10]Novembro!$J$9</f>
        <v>39.96</v>
      </c>
      <c r="G15" s="91">
        <f>[10]Novembro!$J$10</f>
        <v>27.36</v>
      </c>
      <c r="H15" s="91">
        <f>[10]Novembro!$J$11</f>
        <v>67.680000000000007</v>
      </c>
      <c r="I15" s="91">
        <f>[10]Novembro!$J$12</f>
        <v>29.880000000000003</v>
      </c>
      <c r="J15" s="91">
        <f>[10]Novembro!$J$13</f>
        <v>23.400000000000002</v>
      </c>
      <c r="K15" s="91">
        <f>[10]Novembro!$J$14</f>
        <v>32.76</v>
      </c>
      <c r="L15" s="91">
        <f>[10]Novembro!$J$15</f>
        <v>34.200000000000003</v>
      </c>
      <c r="M15" s="91">
        <f>[10]Novembro!$J$16</f>
        <v>54.72</v>
      </c>
      <c r="N15" s="91">
        <f>[10]Novembro!$J$17</f>
        <v>37.440000000000005</v>
      </c>
      <c r="O15" s="91">
        <f>[10]Novembro!$J$18</f>
        <v>28.08</v>
      </c>
      <c r="P15" s="91">
        <f>[10]Novembro!$J$19</f>
        <v>36.72</v>
      </c>
      <c r="Q15" s="91">
        <f>[10]Novembro!$J$20</f>
        <v>37.800000000000004</v>
      </c>
      <c r="R15" s="91">
        <f>[10]Novembro!$J$21</f>
        <v>33.840000000000003</v>
      </c>
      <c r="S15" s="91">
        <f>[10]Novembro!$J$22</f>
        <v>29.16</v>
      </c>
      <c r="T15" s="91">
        <f>[10]Novembro!$J$23</f>
        <v>35.64</v>
      </c>
      <c r="U15" s="91">
        <f>[10]Novembro!$J$24</f>
        <v>38.159999999999997</v>
      </c>
      <c r="V15" s="91">
        <f>[10]Novembro!$J$25</f>
        <v>34.56</v>
      </c>
      <c r="W15" s="91">
        <f>[10]Novembro!$J$26</f>
        <v>30.6</v>
      </c>
      <c r="X15" s="91">
        <f>[10]Novembro!$J$27</f>
        <v>34.200000000000003</v>
      </c>
      <c r="Y15" s="91">
        <f>[10]Novembro!$J$28</f>
        <v>40.32</v>
      </c>
      <c r="Z15" s="91">
        <f>[10]Novembro!$J$29</f>
        <v>41.4</v>
      </c>
      <c r="AA15" s="91">
        <f>[10]Novembro!$J$30</f>
        <v>42.12</v>
      </c>
      <c r="AB15" s="91">
        <f>[10]Novembro!$J$31</f>
        <v>39.6</v>
      </c>
      <c r="AC15" s="91">
        <f>[10]Novembro!$J$32</f>
        <v>51.12</v>
      </c>
      <c r="AD15" s="91">
        <f>[10]Novembro!$J$33</f>
        <v>53.64</v>
      </c>
      <c r="AE15" s="91">
        <f>[10]Novembro!$J$34</f>
        <v>55.440000000000005</v>
      </c>
      <c r="AF15" s="81">
        <f>MAX(B15:AE15)</f>
        <v>67.680000000000007</v>
      </c>
      <c r="AG15" s="90">
        <f>AVERAGE(B15:AE15)</f>
        <v>38.940000000000012</v>
      </c>
    </row>
    <row r="16" spans="1:33" x14ac:dyDescent="0.2">
      <c r="A16" s="50" t="s">
        <v>150</v>
      </c>
      <c r="B16" s="91">
        <f>[11]Novembro!$J$5</f>
        <v>46.800000000000004</v>
      </c>
      <c r="C16" s="91" t="str">
        <f>[11]Novembro!$J$6</f>
        <v>*</v>
      </c>
      <c r="D16" s="91" t="str">
        <f>[11]Novembro!$J$7</f>
        <v>*</v>
      </c>
      <c r="E16" s="91" t="str">
        <f>[11]Novembro!$J$8</f>
        <v>*</v>
      </c>
      <c r="F16" s="91" t="str">
        <f>[11]Novembro!$J$9</f>
        <v>*</v>
      </c>
      <c r="G16" s="91" t="str">
        <f>[11]Novembro!$J$10</f>
        <v>*</v>
      </c>
      <c r="H16" s="91" t="str">
        <f>[11]Novembro!$J$11</f>
        <v>*</v>
      </c>
      <c r="I16" s="91" t="str">
        <f>[11]Novembro!$J$12</f>
        <v>*</v>
      </c>
      <c r="J16" s="91" t="str">
        <f>[11]Novembro!$J$13</f>
        <v>*</v>
      </c>
      <c r="K16" s="91" t="str">
        <f>[11]Novembro!$J$14</f>
        <v>*</v>
      </c>
      <c r="L16" s="91" t="str">
        <f>[11]Novembro!$J$15</f>
        <v>*</v>
      </c>
      <c r="M16" s="91" t="str">
        <f>[11]Novembro!$J$16</f>
        <v>*</v>
      </c>
      <c r="N16" s="91" t="str">
        <f>[11]Novembro!$J$17</f>
        <v>*</v>
      </c>
      <c r="O16" s="91" t="str">
        <f>[11]Novembro!$J$18</f>
        <v>*</v>
      </c>
      <c r="P16" s="91" t="str">
        <f>[11]Novembro!$J$19</f>
        <v>*</v>
      </c>
      <c r="Q16" s="91" t="str">
        <f>[11]Novembro!$J$20</f>
        <v>*</v>
      </c>
      <c r="R16" s="91" t="str">
        <f>[11]Novembro!$J$21</f>
        <v>*</v>
      </c>
      <c r="S16" s="91" t="str">
        <f>[11]Novembro!$J$22</f>
        <v>*</v>
      </c>
      <c r="T16" s="91" t="str">
        <f>[11]Novembro!$J$23</f>
        <v>*</v>
      </c>
      <c r="U16" s="91" t="str">
        <f>[11]Novembro!$J$24</f>
        <v>*</v>
      </c>
      <c r="V16" s="91" t="str">
        <f>[11]Novembro!$J$25</f>
        <v>*</v>
      </c>
      <c r="W16" s="91" t="str">
        <f>[11]Novembro!$J$26</f>
        <v>*</v>
      </c>
      <c r="X16" s="91" t="str">
        <f>[11]Novembro!$J$27</f>
        <v>*</v>
      </c>
      <c r="Y16" s="91" t="str">
        <f>[11]Novembro!$J$28</f>
        <v>*</v>
      </c>
      <c r="Z16" s="91" t="str">
        <f>[11]Novembro!$J$29</f>
        <v>*</v>
      </c>
      <c r="AA16" s="91" t="str">
        <f>[11]Novembro!$J$30</f>
        <v>*</v>
      </c>
      <c r="AB16" s="91" t="str">
        <f>[11]Novembro!$J$31</f>
        <v>*</v>
      </c>
      <c r="AC16" s="91" t="str">
        <f>[11]Novembro!$J$32</f>
        <v>*</v>
      </c>
      <c r="AD16" s="91" t="str">
        <f>[11]Novembro!$J$33</f>
        <v>*</v>
      </c>
      <c r="AE16" s="91" t="str">
        <f>[11]Novembro!$J$34</f>
        <v>*</v>
      </c>
      <c r="AF16" s="81">
        <f>MAX(B16:AE16)</f>
        <v>46.800000000000004</v>
      </c>
      <c r="AG16" s="90">
        <f t="shared" ref="AG16:AG17" si="3">AVERAGE(B16:AE16)</f>
        <v>46.800000000000004</v>
      </c>
    </row>
    <row r="17" spans="1:37" x14ac:dyDescent="0.2">
      <c r="A17" s="50" t="s">
        <v>2</v>
      </c>
      <c r="B17" s="91">
        <f>[12]Novembro!$J$5</f>
        <v>45.72</v>
      </c>
      <c r="C17" s="91">
        <f>[12]Novembro!$J$6</f>
        <v>38.519999999999996</v>
      </c>
      <c r="D17" s="91">
        <f>[12]Novembro!$J$7</f>
        <v>21.96</v>
      </c>
      <c r="E17" s="91">
        <f>[12]Novembro!$J$8</f>
        <v>33.119999999999997</v>
      </c>
      <c r="F17" s="91">
        <f>[12]Novembro!$J$9</f>
        <v>41.04</v>
      </c>
      <c r="G17" s="91">
        <f>[12]Novembro!$J$10</f>
        <v>28.08</v>
      </c>
      <c r="H17" s="91">
        <f>[12]Novembro!$J$11</f>
        <v>34.56</v>
      </c>
      <c r="I17" s="91">
        <f>[12]Novembro!$J$12</f>
        <v>37.440000000000005</v>
      </c>
      <c r="J17" s="91">
        <f>[12]Novembro!$J$13</f>
        <v>24.12</v>
      </c>
      <c r="K17" s="91">
        <f>[12]Novembro!$J$14</f>
        <v>38.880000000000003</v>
      </c>
      <c r="L17" s="91">
        <f>[12]Novembro!$J$15</f>
        <v>39.24</v>
      </c>
      <c r="M17" s="91">
        <f>[12]Novembro!$J$16</f>
        <v>34.92</v>
      </c>
      <c r="N17" s="91">
        <f>[12]Novembro!$J$17</f>
        <v>47.88</v>
      </c>
      <c r="O17" s="91">
        <f>[12]Novembro!$J$18</f>
        <v>27.720000000000002</v>
      </c>
      <c r="P17" s="91">
        <f>[12]Novembro!$J$19</f>
        <v>33.119999999999997</v>
      </c>
      <c r="Q17" s="91">
        <f>[12]Novembro!$J$20</f>
        <v>31.319999999999997</v>
      </c>
      <c r="R17" s="91">
        <f>[12]Novembro!$J$21</f>
        <v>39.24</v>
      </c>
      <c r="S17" s="91">
        <f>[12]Novembro!$J$22</f>
        <v>37.080000000000005</v>
      </c>
      <c r="T17" s="91">
        <f>[12]Novembro!$J$23</f>
        <v>34.56</v>
      </c>
      <c r="U17" s="91">
        <f>[12]Novembro!$J$24</f>
        <v>37.440000000000005</v>
      </c>
      <c r="V17" s="91">
        <f>[12]Novembro!$J$25</f>
        <v>22.68</v>
      </c>
      <c r="W17" s="91">
        <f>[12]Novembro!$J$26</f>
        <v>27</v>
      </c>
      <c r="X17" s="91">
        <f>[12]Novembro!$J$27</f>
        <v>30.240000000000002</v>
      </c>
      <c r="Y17" s="91">
        <f>[12]Novembro!$J$28</f>
        <v>37.080000000000005</v>
      </c>
      <c r="Z17" s="91">
        <f>[12]Novembro!$J$29</f>
        <v>52.92</v>
      </c>
      <c r="AA17" s="91">
        <f>[12]Novembro!$J$30</f>
        <v>43.2</v>
      </c>
      <c r="AB17" s="91">
        <f>[12]Novembro!$J$31</f>
        <v>34.92</v>
      </c>
      <c r="AC17" s="91">
        <f>[12]Novembro!$J$32</f>
        <v>63</v>
      </c>
      <c r="AD17" s="91">
        <f>[12]Novembro!$J$33</f>
        <v>36.72</v>
      </c>
      <c r="AE17" s="91">
        <f>[12]Novembro!$J$34</f>
        <v>57.6</v>
      </c>
      <c r="AF17" s="81">
        <f t="shared" ref="AF17:AF25" si="4">MAX(B17:AE17)</f>
        <v>63</v>
      </c>
      <c r="AG17" s="90">
        <f t="shared" si="3"/>
        <v>37.044000000000004</v>
      </c>
      <c r="AI17" s="11" t="s">
        <v>33</v>
      </c>
      <c r="AJ17" t="s">
        <v>33</v>
      </c>
    </row>
    <row r="18" spans="1:37" x14ac:dyDescent="0.2">
      <c r="A18" s="50" t="s">
        <v>3</v>
      </c>
      <c r="B18" s="91">
        <f>[13]Novembro!$J5</f>
        <v>37.800000000000004</v>
      </c>
      <c r="C18" s="91">
        <f>[13]Novembro!$J6</f>
        <v>47.88</v>
      </c>
      <c r="D18" s="91">
        <f>[13]Novembro!$J7</f>
        <v>21.96</v>
      </c>
      <c r="E18" s="91">
        <f>[13]Novembro!$J8</f>
        <v>53.64</v>
      </c>
      <c r="F18" s="91">
        <f>[13]Novembro!$J9</f>
        <v>33.840000000000003</v>
      </c>
      <c r="G18" s="91">
        <f>[13]Novembro!$J10</f>
        <v>35.64</v>
      </c>
      <c r="H18" s="91">
        <f>[13]Novembro!$J11</f>
        <v>39.6</v>
      </c>
      <c r="I18" s="91">
        <f>[13]Novembro!$J12</f>
        <v>40.680000000000007</v>
      </c>
      <c r="J18" s="91">
        <f>[13]Novembro!$J13</f>
        <v>22.68</v>
      </c>
      <c r="K18" s="91">
        <f>[13]Novembro!$J14</f>
        <v>28.8</v>
      </c>
      <c r="L18" s="91">
        <f>[13]Novembro!$J15</f>
        <v>32.76</v>
      </c>
      <c r="M18" s="91">
        <f>[13]Novembro!$J16</f>
        <v>32.76</v>
      </c>
      <c r="N18" s="91">
        <f>[13]Novembro!$J17</f>
        <v>21.96</v>
      </c>
      <c r="O18" s="91">
        <f>[13]Novembro!$J18</f>
        <v>41.4</v>
      </c>
      <c r="P18" s="91">
        <f>[13]Novembro!$J19</f>
        <v>41.4</v>
      </c>
      <c r="Q18" s="91">
        <f>[13]Novembro!$J20</f>
        <v>35.28</v>
      </c>
      <c r="R18" s="91">
        <f>[13]Novembro!$J21</f>
        <v>40.32</v>
      </c>
      <c r="S18" s="91">
        <f>[13]Novembro!$J22</f>
        <v>24.840000000000003</v>
      </c>
      <c r="T18" s="91">
        <f>[13]Novembro!$J23</f>
        <v>38.519999999999996</v>
      </c>
      <c r="U18" s="91">
        <f>[13]Novembro!$J24</f>
        <v>35.64</v>
      </c>
      <c r="V18" s="91">
        <f>[13]Novembro!$J25</f>
        <v>30.240000000000002</v>
      </c>
      <c r="W18" s="91">
        <f>[13]Novembro!$J26</f>
        <v>23.400000000000002</v>
      </c>
      <c r="X18" s="91">
        <f>[13]Novembro!$J27</f>
        <v>23.759999999999998</v>
      </c>
      <c r="Y18" s="91">
        <f>[13]Novembro!$J28</f>
        <v>33.119999999999997</v>
      </c>
      <c r="Z18" s="91">
        <f>[13]Novembro!$J29</f>
        <v>31.680000000000003</v>
      </c>
      <c r="AA18" s="91">
        <f>[13]Novembro!$J30</f>
        <v>33.119999999999997</v>
      </c>
      <c r="AB18" s="91">
        <f>[13]Novembro!$J31</f>
        <v>42.12</v>
      </c>
      <c r="AC18" s="91">
        <f>[13]Novembro!$J32</f>
        <v>45</v>
      </c>
      <c r="AD18" s="91">
        <f>[13]Novembro!$J33</f>
        <v>51.84</v>
      </c>
      <c r="AE18" s="91">
        <f>[13]Novembro!$J34</f>
        <v>19.8</v>
      </c>
      <c r="AF18" s="81">
        <f t="shared" si="4"/>
        <v>53.64</v>
      </c>
      <c r="AG18" s="90">
        <f t="shared" ref="AG18:AG44" si="5">AVERAGE(B18:AE18)</f>
        <v>34.716000000000001</v>
      </c>
      <c r="AH18" s="11"/>
      <c r="AI18" s="11" t="s">
        <v>33</v>
      </c>
    </row>
    <row r="19" spans="1:37" hidden="1" x14ac:dyDescent="0.2">
      <c r="A19" s="50" t="s">
        <v>4</v>
      </c>
      <c r="B19" s="91" t="str">
        <f>[14]Novembro!$J$5</f>
        <v>*</v>
      </c>
      <c r="C19" s="91" t="str">
        <f>[14]Novembro!$J$6</f>
        <v>*</v>
      </c>
      <c r="D19" s="91" t="str">
        <f>[14]Novembro!$J$7</f>
        <v>*</v>
      </c>
      <c r="E19" s="91" t="str">
        <f>[14]Novembro!$J$8</f>
        <v>*</v>
      </c>
      <c r="F19" s="91" t="str">
        <f>[14]Novembro!$J$9</f>
        <v>*</v>
      </c>
      <c r="G19" s="91" t="str">
        <f>[14]Novembro!$J$10</f>
        <v>*</v>
      </c>
      <c r="H19" s="91" t="str">
        <f>[14]Novembro!$J$11</f>
        <v>*</v>
      </c>
      <c r="I19" s="91" t="str">
        <f>[14]Novembro!$J$12</f>
        <v>*</v>
      </c>
      <c r="J19" s="91" t="str">
        <f>[14]Novembro!$J$13</f>
        <v>*</v>
      </c>
      <c r="K19" s="91" t="str">
        <f>[14]Novembro!$J$14</f>
        <v>*</v>
      </c>
      <c r="L19" s="91" t="str">
        <f>[14]Novembro!$J$15</f>
        <v>*</v>
      </c>
      <c r="M19" s="91" t="str">
        <f>[14]Novembro!$J$16</f>
        <v>*</v>
      </c>
      <c r="N19" s="91" t="str">
        <f>[14]Novembro!$J$17</f>
        <v>*</v>
      </c>
      <c r="O19" s="91" t="str">
        <f>[14]Novembro!$J$18</f>
        <v>*</v>
      </c>
      <c r="P19" s="91" t="str">
        <f>[14]Novembro!$J$19</f>
        <v>*</v>
      </c>
      <c r="Q19" s="91" t="str">
        <f>[14]Novembro!$J$20</f>
        <v>*</v>
      </c>
      <c r="R19" s="91" t="str">
        <f>[14]Novembro!$J$21</f>
        <v>*</v>
      </c>
      <c r="S19" s="91" t="str">
        <f>[14]Novembro!$J$22</f>
        <v>*</v>
      </c>
      <c r="T19" s="91" t="str">
        <f>[14]Novembro!$J$23</f>
        <v>*</v>
      </c>
      <c r="U19" s="91" t="str">
        <f>[14]Novembro!$J$24</f>
        <v>*</v>
      </c>
      <c r="V19" s="91" t="str">
        <f>[14]Novembro!$J$25</f>
        <v>*</v>
      </c>
      <c r="W19" s="91" t="str">
        <f>[14]Novembro!$J$26</f>
        <v>*</v>
      </c>
      <c r="X19" s="91" t="str">
        <f>[14]Novembro!$J$27</f>
        <v>*</v>
      </c>
      <c r="Y19" s="91" t="str">
        <f>[14]Novembro!$J$28</f>
        <v>*</v>
      </c>
      <c r="Z19" s="91" t="str">
        <f>[14]Novembro!$J$29</f>
        <v>*</v>
      </c>
      <c r="AA19" s="91" t="str">
        <f>[14]Novembro!$J$30</f>
        <v>*</v>
      </c>
      <c r="AB19" s="91" t="str">
        <f>[14]Novembro!$J$31</f>
        <v>*</v>
      </c>
      <c r="AC19" s="91" t="str">
        <f>[14]Novembro!$J$32</f>
        <v>*</v>
      </c>
      <c r="AD19" s="91" t="str">
        <f>[14]Novembro!$J$33</f>
        <v>*</v>
      </c>
      <c r="AE19" s="91" t="str">
        <f>[14]Novembro!$J$34</f>
        <v>*</v>
      </c>
      <c r="AF19" s="81">
        <f t="shared" si="4"/>
        <v>0</v>
      </c>
      <c r="AG19" s="90" t="e">
        <f t="shared" si="5"/>
        <v>#DIV/0!</v>
      </c>
    </row>
    <row r="20" spans="1:37" x14ac:dyDescent="0.2">
      <c r="A20" s="50" t="s">
        <v>5</v>
      </c>
      <c r="B20" s="91">
        <f>[15]Novembro!$J$5</f>
        <v>45.36</v>
      </c>
      <c r="C20" s="91">
        <f>[15]Novembro!$J$6</f>
        <v>29.880000000000003</v>
      </c>
      <c r="D20" s="91">
        <f>[15]Novembro!$J$7</f>
        <v>57.6</v>
      </c>
      <c r="E20" s="91">
        <f>[15]Novembro!$J$8</f>
        <v>18</v>
      </c>
      <c r="F20" s="91">
        <f>[15]Novembro!$J$9</f>
        <v>45.72</v>
      </c>
      <c r="G20" s="91">
        <f>[15]Novembro!$J$10</f>
        <v>30.240000000000002</v>
      </c>
      <c r="H20" s="91">
        <f>[15]Novembro!$J$11</f>
        <v>44.64</v>
      </c>
      <c r="I20" s="91">
        <f>[15]Novembro!$J$12</f>
        <v>27.720000000000002</v>
      </c>
      <c r="J20" s="91">
        <f>[15]Novembro!$J$13</f>
        <v>20.88</v>
      </c>
      <c r="K20" s="91">
        <f>[15]Novembro!$J$14</f>
        <v>11.520000000000001</v>
      </c>
      <c r="L20" s="91">
        <f>[15]Novembro!$J$15</f>
        <v>20.52</v>
      </c>
      <c r="M20" s="91">
        <f>[15]Novembro!$J$16</f>
        <v>66.239999999999995</v>
      </c>
      <c r="N20" s="91">
        <f>[15]Novembro!$J$17</f>
        <v>48.6</v>
      </c>
      <c r="O20" s="91">
        <f>[15]Novembro!$J$18</f>
        <v>18.720000000000002</v>
      </c>
      <c r="P20" s="91">
        <f>[15]Novembro!$J$19</f>
        <v>16.920000000000002</v>
      </c>
      <c r="Q20" s="91">
        <f>[15]Novembro!$J$20</f>
        <v>20.16</v>
      </c>
      <c r="R20" s="91">
        <f>[15]Novembro!$J$21</f>
        <v>21.6</v>
      </c>
      <c r="S20" s="91">
        <f>[15]Novembro!$J$22</f>
        <v>42.12</v>
      </c>
      <c r="T20" s="91">
        <f>[15]Novembro!$J$23</f>
        <v>19.440000000000001</v>
      </c>
      <c r="U20" s="91">
        <f>[15]Novembro!$J$24</f>
        <v>26.64</v>
      </c>
      <c r="V20" s="91">
        <f>[15]Novembro!$J$25</f>
        <v>12.24</v>
      </c>
      <c r="W20" s="91">
        <f>[15]Novembro!$J$26</f>
        <v>10.44</v>
      </c>
      <c r="X20" s="91">
        <f>[15]Novembro!$J$27</f>
        <v>2.8800000000000003</v>
      </c>
      <c r="Y20" s="91">
        <f>[15]Novembro!$J$28</f>
        <v>8.2799999999999994</v>
      </c>
      <c r="Z20" s="91">
        <f>[15]Novembro!$J$29</f>
        <v>4.6800000000000006</v>
      </c>
      <c r="AA20" s="91">
        <f>[15]Novembro!$J$30</f>
        <v>10.8</v>
      </c>
      <c r="AB20" s="91">
        <f>[15]Novembro!$J$31</f>
        <v>6.48</v>
      </c>
      <c r="AC20" s="91">
        <f>[15]Novembro!$J$32</f>
        <v>18</v>
      </c>
      <c r="AD20" s="91">
        <f>[15]Novembro!$J$33</f>
        <v>11.879999999999999</v>
      </c>
      <c r="AE20" s="91">
        <f>[15]Novembro!$J$34</f>
        <v>8.64</v>
      </c>
      <c r="AF20" s="81">
        <f t="shared" si="4"/>
        <v>66.239999999999995</v>
      </c>
      <c r="AG20" s="90">
        <f t="shared" si="5"/>
        <v>24.228000000000002</v>
      </c>
      <c r="AH20" s="11" t="s">
        <v>33</v>
      </c>
    </row>
    <row r="21" spans="1:37" x14ac:dyDescent="0.2">
      <c r="A21" s="50" t="s">
        <v>31</v>
      </c>
      <c r="B21" s="91">
        <f>[16]Novembro!$J$5</f>
        <v>51.480000000000004</v>
      </c>
      <c r="C21" s="91">
        <f>[16]Novembro!$J$6</f>
        <v>51.480000000000004</v>
      </c>
      <c r="D21" s="91">
        <f>[16]Novembro!$J$7</f>
        <v>43.56</v>
      </c>
      <c r="E21" s="91">
        <f>[16]Novembro!$J$8</f>
        <v>63.72</v>
      </c>
      <c r="F21" s="91">
        <f>[16]Novembro!$J$9</f>
        <v>46.800000000000004</v>
      </c>
      <c r="G21" s="91">
        <f>[16]Novembro!$J$10</f>
        <v>38.159999999999997</v>
      </c>
      <c r="H21" s="91">
        <f>[16]Novembro!$J$11</f>
        <v>42.480000000000004</v>
      </c>
      <c r="I21" s="91">
        <f>[16]Novembro!$J$12</f>
        <v>33.119999999999997</v>
      </c>
      <c r="J21" s="91">
        <f>[16]Novembro!$J$13</f>
        <v>26.64</v>
      </c>
      <c r="K21" s="91">
        <f>[16]Novembro!$J$14</f>
        <v>46.440000000000005</v>
      </c>
      <c r="L21" s="91">
        <f>[16]Novembro!$J$15</f>
        <v>33.840000000000003</v>
      </c>
      <c r="M21" s="91">
        <f>[16]Novembro!$J$16</f>
        <v>43.92</v>
      </c>
      <c r="N21" s="91">
        <f>[16]Novembro!$J$17</f>
        <v>29.52</v>
      </c>
      <c r="O21" s="91">
        <f>[16]Novembro!$J$18</f>
        <v>38.880000000000003</v>
      </c>
      <c r="P21" s="91">
        <f>[16]Novembro!$J$19</f>
        <v>33.119999999999997</v>
      </c>
      <c r="Q21" s="91">
        <f>[16]Novembro!$J$20</f>
        <v>48.96</v>
      </c>
      <c r="R21" s="91">
        <f>[16]Novembro!$J$21</f>
        <v>36.72</v>
      </c>
      <c r="S21" s="91">
        <f>[16]Novembro!$J$22</f>
        <v>31.319999999999997</v>
      </c>
      <c r="T21" s="91">
        <f>[16]Novembro!$J$23</f>
        <v>47.88</v>
      </c>
      <c r="U21" s="91">
        <f>[16]Novembro!$J$24</f>
        <v>38.519999999999996</v>
      </c>
      <c r="V21" s="91">
        <f>[16]Novembro!$J$25</f>
        <v>32.4</v>
      </c>
      <c r="W21" s="91">
        <f>[16]Novembro!$J$26</f>
        <v>37.800000000000004</v>
      </c>
      <c r="X21" s="91">
        <f>[16]Novembro!$J$27</f>
        <v>29.16</v>
      </c>
      <c r="Y21" s="91">
        <f>[16]Novembro!$J$28</f>
        <v>29.16</v>
      </c>
      <c r="Z21" s="91">
        <f>[16]Novembro!$J$29</f>
        <v>32.4</v>
      </c>
      <c r="AA21" s="91">
        <f>[16]Novembro!$J$30</f>
        <v>53.28</v>
      </c>
      <c r="AB21" s="91">
        <f>[16]Novembro!$J$31</f>
        <v>36.72</v>
      </c>
      <c r="AC21" s="91">
        <f>[16]Novembro!$J$32</f>
        <v>43.92</v>
      </c>
      <c r="AD21" s="91">
        <f>[16]Novembro!$J$33</f>
        <v>42.480000000000004</v>
      </c>
      <c r="AE21" s="91">
        <f>[16]Novembro!$J$34</f>
        <v>26.64</v>
      </c>
      <c r="AF21" s="81">
        <f t="shared" si="4"/>
        <v>63.72</v>
      </c>
      <c r="AG21" s="90">
        <f t="shared" si="5"/>
        <v>39.684000000000005</v>
      </c>
    </row>
    <row r="22" spans="1:37" x14ac:dyDescent="0.2">
      <c r="A22" s="50" t="s">
        <v>6</v>
      </c>
      <c r="B22" s="91">
        <f>[17]Novembro!$J$5</f>
        <v>36</v>
      </c>
      <c r="C22" s="91">
        <f>[17]Novembro!$J$6</f>
        <v>34.200000000000003</v>
      </c>
      <c r="D22" s="91">
        <f>[17]Novembro!$J$7</f>
        <v>43.56</v>
      </c>
      <c r="E22" s="91">
        <f>[17]Novembro!$J$8</f>
        <v>32.76</v>
      </c>
      <c r="F22" s="91">
        <f>[17]Novembro!$J$9</f>
        <v>34.200000000000003</v>
      </c>
      <c r="G22" s="91">
        <f>[17]Novembro!$J$10</f>
        <v>32.76</v>
      </c>
      <c r="H22" s="91">
        <f>[17]Novembro!$J$11</f>
        <v>36</v>
      </c>
      <c r="I22" s="91">
        <f>[17]Novembro!$J$12</f>
        <v>23.759999999999998</v>
      </c>
      <c r="J22" s="91">
        <f>[17]Novembro!$J$13</f>
        <v>18.720000000000002</v>
      </c>
      <c r="K22" s="91">
        <f>[17]Novembro!$J$14</f>
        <v>19.079999999999998</v>
      </c>
      <c r="L22" s="91">
        <f>[17]Novembro!$J$15</f>
        <v>23.400000000000002</v>
      </c>
      <c r="M22" s="91">
        <f>[17]Novembro!$J$16</f>
        <v>27.720000000000002</v>
      </c>
      <c r="N22" s="91">
        <f>[17]Novembro!$J$17</f>
        <v>28.44</v>
      </c>
      <c r="O22" s="91">
        <f>[17]Novembro!$J$18</f>
        <v>24.840000000000003</v>
      </c>
      <c r="P22" s="91">
        <f>[17]Novembro!$J$19</f>
        <v>43.2</v>
      </c>
      <c r="Q22" s="91">
        <f>[17]Novembro!$J$20</f>
        <v>35.64</v>
      </c>
      <c r="R22" s="91">
        <f>[17]Novembro!$J$21</f>
        <v>30.6</v>
      </c>
      <c r="S22" s="91">
        <f>[17]Novembro!$J$22</f>
        <v>29.16</v>
      </c>
      <c r="T22" s="91">
        <f>[17]Novembro!$J$23</f>
        <v>27.36</v>
      </c>
      <c r="U22" s="91">
        <f>[17]Novembro!$J$24</f>
        <v>45.36</v>
      </c>
      <c r="V22" s="91">
        <f>[17]Novembro!$J$25</f>
        <v>21.6</v>
      </c>
      <c r="W22" s="91">
        <f>[17]Novembro!$J$26</f>
        <v>30.96</v>
      </c>
      <c r="X22" s="91">
        <f>[17]Novembro!$J$27</f>
        <v>19.079999999999998</v>
      </c>
      <c r="Y22" s="91">
        <f>[17]Novembro!$J$28</f>
        <v>23.759999999999998</v>
      </c>
      <c r="Z22" s="91">
        <f>[17]Novembro!$J$29</f>
        <v>23.759999999999998</v>
      </c>
      <c r="AA22" s="91">
        <f>[17]Novembro!$J$30</f>
        <v>27</v>
      </c>
      <c r="AB22" s="91">
        <f>[17]Novembro!$J$31</f>
        <v>31.680000000000003</v>
      </c>
      <c r="AC22" s="91">
        <f>[17]Novembro!$J$32</f>
        <v>36</v>
      </c>
      <c r="AD22" s="91">
        <f>[17]Novembro!$J$33</f>
        <v>38.159999999999997</v>
      </c>
      <c r="AE22" s="91">
        <f>[17]Novembro!$J$34</f>
        <v>46.800000000000004</v>
      </c>
      <c r="AF22" s="81">
        <f t="shared" si="4"/>
        <v>46.800000000000004</v>
      </c>
      <c r="AG22" s="90">
        <f t="shared" si="5"/>
        <v>30.851999999999997</v>
      </c>
    </row>
    <row r="23" spans="1:37" x14ac:dyDescent="0.2">
      <c r="A23" s="50" t="s">
        <v>7</v>
      </c>
      <c r="B23" s="91">
        <f>[18]Novembro!$J$5</f>
        <v>45.72</v>
      </c>
      <c r="C23" s="91">
        <f>[18]Novembro!$J$6</f>
        <v>39.24</v>
      </c>
      <c r="D23" s="91">
        <f>[18]Novembro!$J$7</f>
        <v>33.840000000000003</v>
      </c>
      <c r="E23" s="91">
        <f>[18]Novembro!$J$8</f>
        <v>33.119999999999997</v>
      </c>
      <c r="F23" s="91">
        <f>[18]Novembro!$J$9</f>
        <v>31.319999999999997</v>
      </c>
      <c r="G23" s="91">
        <f>[18]Novembro!$J$10</f>
        <v>33.480000000000004</v>
      </c>
      <c r="H23" s="91">
        <f>[18]Novembro!$J$11</f>
        <v>64.8</v>
      </c>
      <c r="I23" s="91">
        <f>[18]Novembro!$J$12</f>
        <v>28.08</v>
      </c>
      <c r="J23" s="91">
        <f>[18]Novembro!$J$13</f>
        <v>30.96</v>
      </c>
      <c r="K23" s="91">
        <f>[18]Novembro!$J$14</f>
        <v>29.880000000000003</v>
      </c>
      <c r="L23" s="91">
        <f>[18]Novembro!$J$15</f>
        <v>30.96</v>
      </c>
      <c r="M23" s="91">
        <f>[18]Novembro!$J$16</f>
        <v>51.480000000000004</v>
      </c>
      <c r="N23" s="91">
        <f>[18]Novembro!$J$17</f>
        <v>37.080000000000005</v>
      </c>
      <c r="O23" s="91">
        <f>[18]Novembro!$J$18</f>
        <v>26.64</v>
      </c>
      <c r="P23" s="91">
        <f>[18]Novembro!$J$19</f>
        <v>29.880000000000003</v>
      </c>
      <c r="Q23" s="91">
        <f>[18]Novembro!$J$20</f>
        <v>34.200000000000003</v>
      </c>
      <c r="R23" s="91">
        <f>[18]Novembro!$J$21</f>
        <v>32.76</v>
      </c>
      <c r="S23" s="91">
        <f>[18]Novembro!$J$22</f>
        <v>51.12</v>
      </c>
      <c r="T23" s="91">
        <f>[18]Novembro!$J$23</f>
        <v>35.64</v>
      </c>
      <c r="U23" s="91">
        <f>[18]Novembro!$J$24</f>
        <v>29.880000000000003</v>
      </c>
      <c r="V23" s="91">
        <f>[18]Novembro!$J$25</f>
        <v>29.52</v>
      </c>
      <c r="W23" s="91">
        <f>[18]Novembro!$J$26</f>
        <v>27.36</v>
      </c>
      <c r="X23" s="91">
        <f>[18]Novembro!$J$27</f>
        <v>38.159999999999997</v>
      </c>
      <c r="Y23" s="91">
        <f>[18]Novembro!$J$28</f>
        <v>36</v>
      </c>
      <c r="Z23" s="91">
        <f>[18]Novembro!$J$29</f>
        <v>38.159999999999997</v>
      </c>
      <c r="AA23" s="91">
        <f>[18]Novembro!$J$30</f>
        <v>37.800000000000004</v>
      </c>
      <c r="AB23" s="91">
        <f>[18]Novembro!$J$31</f>
        <v>39.96</v>
      </c>
      <c r="AC23" s="91">
        <f>[18]Novembro!$J$32</f>
        <v>49.32</v>
      </c>
      <c r="AD23" s="91">
        <f>[18]Novembro!$J$33</f>
        <v>52.56</v>
      </c>
      <c r="AE23" s="91">
        <f>[18]Novembro!$J$34</f>
        <v>49.32</v>
      </c>
      <c r="AF23" s="81">
        <f t="shared" si="4"/>
        <v>64.8</v>
      </c>
      <c r="AG23" s="90">
        <f t="shared" si="5"/>
        <v>37.60799999999999</v>
      </c>
      <c r="AJ23" t="s">
        <v>33</v>
      </c>
      <c r="AK23" t="s">
        <v>33</v>
      </c>
    </row>
    <row r="24" spans="1:37" x14ac:dyDescent="0.2">
      <c r="A24" s="50" t="s">
        <v>151</v>
      </c>
      <c r="B24" s="91">
        <f>[19]Novembro!$J$5</f>
        <v>46.800000000000004</v>
      </c>
      <c r="C24" s="91">
        <f>[19]Novembro!$J$6</f>
        <v>40.680000000000007</v>
      </c>
      <c r="D24" s="91">
        <f>[19]Novembro!$J$7</f>
        <v>32.76</v>
      </c>
      <c r="E24" s="91">
        <f>[19]Novembro!$J$8</f>
        <v>34.200000000000003</v>
      </c>
      <c r="F24" s="91">
        <f>[19]Novembro!$J$9</f>
        <v>36</v>
      </c>
      <c r="G24" s="91">
        <f>[19]Novembro!$J$10</f>
        <v>37.800000000000004</v>
      </c>
      <c r="H24" s="91">
        <f>[19]Novembro!$J$11</f>
        <v>51.84</v>
      </c>
      <c r="I24" s="91">
        <f>[19]Novembro!$J$12</f>
        <v>27</v>
      </c>
      <c r="J24" s="91">
        <f>[19]Novembro!$J$13</f>
        <v>28.08</v>
      </c>
      <c r="K24" s="91">
        <f>[19]Novembro!$J$14</f>
        <v>41.4</v>
      </c>
      <c r="L24" s="91">
        <f>[19]Novembro!$J$15</f>
        <v>37.800000000000004</v>
      </c>
      <c r="M24" s="91">
        <f>[19]Novembro!$J$16</f>
        <v>46.440000000000005</v>
      </c>
      <c r="N24" s="91">
        <f>[19]Novembro!$J$17</f>
        <v>35.28</v>
      </c>
      <c r="O24" s="91">
        <f>[19]Novembro!$J$18</f>
        <v>25.92</v>
      </c>
      <c r="P24" s="91">
        <f>[19]Novembro!$J$19</f>
        <v>35.64</v>
      </c>
      <c r="Q24" s="91">
        <f>[19]Novembro!$J$20</f>
        <v>54.36</v>
      </c>
      <c r="R24" s="91">
        <f>[19]Novembro!$J$21</f>
        <v>32.04</v>
      </c>
      <c r="S24" s="91">
        <f>[19]Novembro!$J$22</f>
        <v>45.72</v>
      </c>
      <c r="T24" s="91">
        <f>[19]Novembro!$J$23</f>
        <v>55.800000000000004</v>
      </c>
      <c r="U24" s="91">
        <f>[19]Novembro!$J$24</f>
        <v>35.28</v>
      </c>
      <c r="V24" s="91">
        <f>[19]Novembro!$J$25</f>
        <v>36.36</v>
      </c>
      <c r="W24" s="91">
        <f>[19]Novembro!$J$26</f>
        <v>45</v>
      </c>
      <c r="X24" s="91">
        <f>[19]Novembro!$J$27</f>
        <v>34.92</v>
      </c>
      <c r="Y24" s="91">
        <f>[19]Novembro!$J$28</f>
        <v>37.440000000000005</v>
      </c>
      <c r="Z24" s="91">
        <f>[19]Novembro!$J$29</f>
        <v>37.800000000000004</v>
      </c>
      <c r="AA24" s="91">
        <f>[19]Novembro!$J$30</f>
        <v>37.080000000000005</v>
      </c>
      <c r="AB24" s="91">
        <f>[19]Novembro!$J$31</f>
        <v>39.96</v>
      </c>
      <c r="AC24" s="91">
        <f>[19]Novembro!$J$32</f>
        <v>68.400000000000006</v>
      </c>
      <c r="AD24" s="91">
        <f>[19]Novembro!$J$33</f>
        <v>57.960000000000008</v>
      </c>
      <c r="AE24" s="91">
        <f>[19]Novembro!$J$34</f>
        <v>42.12</v>
      </c>
      <c r="AF24" s="81">
        <f t="shared" si="4"/>
        <v>68.400000000000006</v>
      </c>
      <c r="AG24" s="90">
        <f t="shared" si="5"/>
        <v>40.595999999999997</v>
      </c>
      <c r="AK24" t="s">
        <v>33</v>
      </c>
    </row>
    <row r="25" spans="1:37" x14ac:dyDescent="0.2">
      <c r="A25" s="50" t="s">
        <v>152</v>
      </c>
      <c r="B25" s="91">
        <f>[20]Novembro!$J5</f>
        <v>48.24</v>
      </c>
      <c r="C25" s="91">
        <f>[20]Novembro!$J6</f>
        <v>42.84</v>
      </c>
      <c r="D25" s="91">
        <f>[20]Novembro!$J7</f>
        <v>37.080000000000005</v>
      </c>
      <c r="E25" s="91">
        <f>[20]Novembro!$J8</f>
        <v>33.840000000000003</v>
      </c>
      <c r="F25" s="91">
        <f>[20]Novembro!$J9</f>
        <v>34.200000000000003</v>
      </c>
      <c r="G25" s="91">
        <f>[20]Novembro!$J10</f>
        <v>28.44</v>
      </c>
      <c r="H25" s="91">
        <f>[20]Novembro!$J11</f>
        <v>73.8</v>
      </c>
      <c r="I25" s="91">
        <f>[20]Novembro!$J12</f>
        <v>38.880000000000003</v>
      </c>
      <c r="J25" s="91">
        <f>[20]Novembro!$J13</f>
        <v>28.44</v>
      </c>
      <c r="K25" s="91">
        <f>[20]Novembro!$J14</f>
        <v>43.56</v>
      </c>
      <c r="L25" s="91">
        <f>[20]Novembro!$J15</f>
        <v>37.800000000000004</v>
      </c>
      <c r="M25" s="91">
        <f>[20]Novembro!$J16</f>
        <v>44.28</v>
      </c>
      <c r="N25" s="91">
        <f>[20]Novembro!$J17</f>
        <v>46.080000000000005</v>
      </c>
      <c r="O25" s="91">
        <f>[20]Novembro!$J18</f>
        <v>23.040000000000003</v>
      </c>
      <c r="P25" s="91">
        <f>[20]Novembro!$J19</f>
        <v>43.92</v>
      </c>
      <c r="Q25" s="91">
        <f>[20]Novembro!$J20</f>
        <v>41.76</v>
      </c>
      <c r="R25" s="91">
        <f>[20]Novembro!$J21</f>
        <v>39.6</v>
      </c>
      <c r="S25" s="91">
        <f>[20]Novembro!$J22</f>
        <v>37.440000000000005</v>
      </c>
      <c r="T25" s="91">
        <f>[20]Novembro!$J23</f>
        <v>38.880000000000003</v>
      </c>
      <c r="U25" s="91">
        <f>[20]Novembro!$J24</f>
        <v>61.560000000000009</v>
      </c>
      <c r="V25" s="91">
        <f>[20]Novembro!$J25</f>
        <v>39.6</v>
      </c>
      <c r="W25" s="91">
        <f>[20]Novembro!$J26</f>
        <v>38.519999999999996</v>
      </c>
      <c r="X25" s="91">
        <f>[20]Novembro!$J27</f>
        <v>37.440000000000005</v>
      </c>
      <c r="Y25" s="91">
        <f>[20]Novembro!$J28</f>
        <v>48.96</v>
      </c>
      <c r="Z25" s="91">
        <f>[20]Novembro!$J29</f>
        <v>46.080000000000005</v>
      </c>
      <c r="AA25" s="91">
        <f>[20]Novembro!$J30</f>
        <v>46.440000000000005</v>
      </c>
      <c r="AB25" s="91">
        <f>[20]Novembro!$J31</f>
        <v>51.12</v>
      </c>
      <c r="AC25" s="91">
        <f>[20]Novembro!$J32</f>
        <v>70.2</v>
      </c>
      <c r="AD25" s="91">
        <f>[20]Novembro!$J33</f>
        <v>45</v>
      </c>
      <c r="AE25" s="91">
        <f>[20]Novembro!$J34</f>
        <v>24.48</v>
      </c>
      <c r="AF25" s="81">
        <f t="shared" si="4"/>
        <v>73.8</v>
      </c>
      <c r="AG25" s="90">
        <f t="shared" si="5"/>
        <v>42.384000000000007</v>
      </c>
      <c r="AH25" s="11" t="s">
        <v>33</v>
      </c>
      <c r="AJ25" t="s">
        <v>33</v>
      </c>
    </row>
    <row r="26" spans="1:37" x14ac:dyDescent="0.2">
      <c r="A26" s="50" t="s">
        <v>153</v>
      </c>
      <c r="B26" s="91">
        <f>[21]Novembro!$J$5</f>
        <v>39.96</v>
      </c>
      <c r="C26" s="91">
        <f>[21]Novembro!$J$6</f>
        <v>41.4</v>
      </c>
      <c r="D26" s="91">
        <f>[21]Novembro!$J$7</f>
        <v>38.519999999999996</v>
      </c>
      <c r="E26" s="91">
        <f>[21]Novembro!$J$8</f>
        <v>33.840000000000003</v>
      </c>
      <c r="F26" s="91">
        <f>[21]Novembro!$J$9</f>
        <v>36.72</v>
      </c>
      <c r="G26" s="91">
        <f>[21]Novembro!$J$10</f>
        <v>33.119999999999997</v>
      </c>
      <c r="H26" s="91">
        <f>[21]Novembro!$J$11</f>
        <v>48.6</v>
      </c>
      <c r="I26" s="91">
        <f>[21]Novembro!$J$12</f>
        <v>32.04</v>
      </c>
      <c r="J26" s="91">
        <f>[21]Novembro!$J$13</f>
        <v>29.880000000000003</v>
      </c>
      <c r="K26" s="91">
        <f>[21]Novembro!$J$14</f>
        <v>28.44</v>
      </c>
      <c r="L26" s="91">
        <f>[21]Novembro!$J$15</f>
        <v>32.4</v>
      </c>
      <c r="M26" s="91">
        <f>[21]Novembro!$J$16</f>
        <v>52.2</v>
      </c>
      <c r="N26" s="91">
        <f>[21]Novembro!$J$17</f>
        <v>35.28</v>
      </c>
      <c r="O26" s="91">
        <f>[21]Novembro!$J$18</f>
        <v>33.840000000000003</v>
      </c>
      <c r="P26" s="91">
        <f>[21]Novembro!$J$19</f>
        <v>31.319999999999997</v>
      </c>
      <c r="Q26" s="91">
        <f>[21]Novembro!$J$20</f>
        <v>33.840000000000003</v>
      </c>
      <c r="R26" s="91">
        <f>[21]Novembro!$J$21</f>
        <v>25.56</v>
      </c>
      <c r="S26" s="91">
        <f>[21]Novembro!$J$22</f>
        <v>38.159999999999997</v>
      </c>
      <c r="T26" s="91">
        <f>[21]Novembro!$J$23</f>
        <v>39.96</v>
      </c>
      <c r="U26" s="91">
        <f>[21]Novembro!$J$24</f>
        <v>41.4</v>
      </c>
      <c r="V26" s="91">
        <f>[21]Novembro!$J$25</f>
        <v>27.36</v>
      </c>
      <c r="W26" s="91">
        <f>[21]Novembro!$J$26</f>
        <v>25.56</v>
      </c>
      <c r="X26" s="91">
        <f>[21]Novembro!$J$27</f>
        <v>27</v>
      </c>
      <c r="Y26" s="91">
        <f>[21]Novembro!$J$28</f>
        <v>32.04</v>
      </c>
      <c r="Z26" s="91">
        <f>[21]Novembro!$J$29</f>
        <v>33.480000000000004</v>
      </c>
      <c r="AA26" s="91">
        <f>[21]Novembro!$J$30</f>
        <v>39.24</v>
      </c>
      <c r="AB26" s="91">
        <f>[21]Novembro!$J$31</f>
        <v>42.480000000000004</v>
      </c>
      <c r="AC26" s="91">
        <f>[21]Novembro!$J$32</f>
        <v>47.519999999999996</v>
      </c>
      <c r="AD26" s="91">
        <f>[21]Novembro!$J$33</f>
        <v>50.04</v>
      </c>
      <c r="AE26" s="91">
        <f>[21]Novembro!$J$34</f>
        <v>42.12</v>
      </c>
      <c r="AF26" s="81">
        <f t="shared" ref="AF26:AF44" si="6">MAX(B26:AE26)</f>
        <v>52.2</v>
      </c>
      <c r="AG26" s="90">
        <f t="shared" si="5"/>
        <v>36.443999999999996</v>
      </c>
      <c r="AJ26" t="s">
        <v>33</v>
      </c>
    </row>
    <row r="27" spans="1:37" x14ac:dyDescent="0.2">
      <c r="A27" s="50" t="s">
        <v>8</v>
      </c>
      <c r="B27" s="91">
        <f>[22]Novembro!$J$5</f>
        <v>41.76</v>
      </c>
      <c r="C27" s="91">
        <f>[22]Novembro!$J$6</f>
        <v>30.6</v>
      </c>
      <c r="D27" s="91">
        <f>[22]Novembro!$J$7</f>
        <v>25.56</v>
      </c>
      <c r="E27" s="91">
        <f>[22]Novembro!$J$8</f>
        <v>30.6</v>
      </c>
      <c r="F27" s="91">
        <f>[22]Novembro!$J$9</f>
        <v>25.56</v>
      </c>
      <c r="G27" s="91">
        <f>[22]Novembro!$J$10</f>
        <v>30.96</v>
      </c>
      <c r="H27" s="91">
        <f>[22]Novembro!$J$11</f>
        <v>55.440000000000005</v>
      </c>
      <c r="I27" s="91">
        <f>[22]Novembro!$J$12</f>
        <v>33.840000000000003</v>
      </c>
      <c r="J27" s="91">
        <f>[22]Novembro!$J$13</f>
        <v>24.12</v>
      </c>
      <c r="K27" s="91">
        <f>[22]Novembro!$J$14</f>
        <v>31.680000000000003</v>
      </c>
      <c r="L27" s="91">
        <f>[22]Novembro!$J$15</f>
        <v>29.880000000000003</v>
      </c>
      <c r="M27" s="91">
        <f>[22]Novembro!$J$16</f>
        <v>51.480000000000004</v>
      </c>
      <c r="N27" s="91">
        <f>[22]Novembro!$J$17</f>
        <v>41.04</v>
      </c>
      <c r="O27" s="91">
        <f>[22]Novembro!$J$18</f>
        <v>25.2</v>
      </c>
      <c r="P27" s="91">
        <f>[22]Novembro!$J$19</f>
        <v>34.92</v>
      </c>
      <c r="Q27" s="91">
        <f>[22]Novembro!$J$20</f>
        <v>35.64</v>
      </c>
      <c r="R27" s="91">
        <f>[22]Novembro!$J$21</f>
        <v>36</v>
      </c>
      <c r="S27" s="91">
        <f>[22]Novembro!$J$22</f>
        <v>29.880000000000003</v>
      </c>
      <c r="T27" s="91">
        <f>[22]Novembro!$J$23</f>
        <v>33.480000000000004</v>
      </c>
      <c r="U27" s="91">
        <f>[22]Novembro!$J$24</f>
        <v>47.16</v>
      </c>
      <c r="V27" s="91">
        <f>[22]Novembro!$J$25</f>
        <v>42.12</v>
      </c>
      <c r="W27" s="91">
        <f>[22]Novembro!$J$26</f>
        <v>27.36</v>
      </c>
      <c r="X27" s="91">
        <f>[22]Novembro!$J$27</f>
        <v>33.119999999999997</v>
      </c>
      <c r="Y27" s="91">
        <f>[22]Novembro!$J$28</f>
        <v>42.84</v>
      </c>
      <c r="Z27" s="91">
        <f>[22]Novembro!$J$29</f>
        <v>37.800000000000004</v>
      </c>
      <c r="AA27" s="91">
        <f>[22]Novembro!$J$30</f>
        <v>38.880000000000003</v>
      </c>
      <c r="AB27" s="91">
        <f>[22]Novembro!$J$31</f>
        <v>57.960000000000008</v>
      </c>
      <c r="AC27" s="91">
        <f>[22]Novembro!$J$32</f>
        <v>53.64</v>
      </c>
      <c r="AD27" s="91">
        <f>[22]Novembro!$J$33</f>
        <v>48.6</v>
      </c>
      <c r="AE27" s="91">
        <f>[22]Novembro!$J$34</f>
        <v>16.920000000000002</v>
      </c>
      <c r="AF27" s="81">
        <f t="shared" si="6"/>
        <v>57.960000000000008</v>
      </c>
      <c r="AG27" s="90">
        <f t="shared" si="5"/>
        <v>36.468000000000004</v>
      </c>
      <c r="AJ27" t="s">
        <v>33</v>
      </c>
    </row>
    <row r="28" spans="1:37" x14ac:dyDescent="0.2">
      <c r="A28" s="50" t="s">
        <v>9</v>
      </c>
      <c r="B28" s="91">
        <f>[23]Novembro!$J5</f>
        <v>42.12</v>
      </c>
      <c r="C28" s="91">
        <f>[23]Novembro!$J6</f>
        <v>52.92</v>
      </c>
      <c r="D28" s="91">
        <f>[23]Novembro!$J7</f>
        <v>36.72</v>
      </c>
      <c r="E28" s="91">
        <f>[23]Novembro!$J8</f>
        <v>28.8</v>
      </c>
      <c r="F28" s="91">
        <f>[23]Novembro!$J9</f>
        <v>32.04</v>
      </c>
      <c r="G28" s="91">
        <f>[23]Novembro!$J10</f>
        <v>27.720000000000002</v>
      </c>
      <c r="H28" s="91">
        <f>[23]Novembro!$J11</f>
        <v>80.64</v>
      </c>
      <c r="I28" s="91">
        <f>[23]Novembro!$J12</f>
        <v>28.08</v>
      </c>
      <c r="J28" s="91">
        <f>[23]Novembro!$J13</f>
        <v>25.92</v>
      </c>
      <c r="K28" s="91">
        <f>[23]Novembro!$J14</f>
        <v>30.96</v>
      </c>
      <c r="L28" s="91">
        <f>[23]Novembro!$J15</f>
        <v>30.6</v>
      </c>
      <c r="M28" s="91">
        <f>[23]Novembro!$J16</f>
        <v>55.800000000000004</v>
      </c>
      <c r="N28" s="91">
        <f>[23]Novembro!$J17</f>
        <v>39.24</v>
      </c>
      <c r="O28" s="91">
        <f>[23]Novembro!$J18</f>
        <v>24.48</v>
      </c>
      <c r="P28" s="91">
        <f>[23]Novembro!$J19</f>
        <v>28.8</v>
      </c>
      <c r="Q28" s="91">
        <f>[23]Novembro!$J20</f>
        <v>30.96</v>
      </c>
      <c r="R28" s="91">
        <f>[23]Novembro!$J21</f>
        <v>33.119999999999997</v>
      </c>
      <c r="S28" s="91">
        <f>[23]Novembro!$J22</f>
        <v>26.64</v>
      </c>
      <c r="T28" s="91">
        <f>[23]Novembro!$J23</f>
        <v>28.44</v>
      </c>
      <c r="U28" s="91">
        <f>[23]Novembro!$J24</f>
        <v>30.96</v>
      </c>
      <c r="V28" s="91">
        <f>[23]Novembro!$J25</f>
        <v>26.64</v>
      </c>
      <c r="W28" s="91">
        <f>[23]Novembro!$J26</f>
        <v>33.840000000000003</v>
      </c>
      <c r="X28" s="91">
        <f>[23]Novembro!$J27</f>
        <v>25.56</v>
      </c>
      <c r="Y28" s="91">
        <f>[23]Novembro!$J28</f>
        <v>37.080000000000005</v>
      </c>
      <c r="Z28" s="91">
        <f>[23]Novembro!$J29</f>
        <v>34.56</v>
      </c>
      <c r="AA28" s="91">
        <f>[23]Novembro!$J30</f>
        <v>41.04</v>
      </c>
      <c r="AB28" s="91">
        <f>[23]Novembro!$J31</f>
        <v>54.36</v>
      </c>
      <c r="AC28" s="91">
        <f>[23]Novembro!$J32</f>
        <v>53.64</v>
      </c>
      <c r="AD28" s="91">
        <f>[23]Novembro!$J33</f>
        <v>66.600000000000009</v>
      </c>
      <c r="AE28" s="91">
        <f>[23]Novembro!$J34</f>
        <v>17.28</v>
      </c>
      <c r="AF28" s="81">
        <f t="shared" si="6"/>
        <v>80.64</v>
      </c>
      <c r="AG28" s="90">
        <f t="shared" si="5"/>
        <v>36.851999999999997</v>
      </c>
      <c r="AJ28" t="s">
        <v>33</v>
      </c>
    </row>
    <row r="29" spans="1:37" x14ac:dyDescent="0.2">
      <c r="A29" s="50" t="s">
        <v>30</v>
      </c>
      <c r="B29" s="91">
        <f>[24]Novembro!$J$5</f>
        <v>62.28</v>
      </c>
      <c r="C29" s="91">
        <f>[24]Novembro!$J$6</f>
        <v>30.240000000000002</v>
      </c>
      <c r="D29" s="91">
        <f>[24]Novembro!$J$7</f>
        <v>24.12</v>
      </c>
      <c r="E29" s="91">
        <f>[24]Novembro!$J$8</f>
        <v>20.88</v>
      </c>
      <c r="F29" s="91">
        <f>[24]Novembro!$J$9</f>
        <v>44.28</v>
      </c>
      <c r="G29" s="91">
        <f>[24]Novembro!$J$10</f>
        <v>24.12</v>
      </c>
      <c r="H29" s="91">
        <f>[24]Novembro!$J$11</f>
        <v>56.16</v>
      </c>
      <c r="I29" s="91">
        <f>[24]Novembro!$J$12</f>
        <v>26.64</v>
      </c>
      <c r="J29" s="91">
        <f>[24]Novembro!$J$13</f>
        <v>19.079999999999998</v>
      </c>
      <c r="K29" s="91">
        <f>[24]Novembro!$J$14</f>
        <v>23.759999999999998</v>
      </c>
      <c r="L29" s="91">
        <f>[24]Novembro!$J$15</f>
        <v>20.16</v>
      </c>
      <c r="M29" s="91">
        <f>[24]Novembro!$J$16</f>
        <v>39.96</v>
      </c>
      <c r="N29" s="91">
        <f>[24]Novembro!$J$17</f>
        <v>29.52</v>
      </c>
      <c r="O29" s="91">
        <f>[24]Novembro!$J$18</f>
        <v>19.079999999999998</v>
      </c>
      <c r="P29" s="91">
        <f>[24]Novembro!$J$19</f>
        <v>25.2</v>
      </c>
      <c r="Q29" s="91">
        <f>[24]Novembro!$J$20</f>
        <v>28.8</v>
      </c>
      <c r="R29" s="91">
        <f>[24]Novembro!$J$21</f>
        <v>23.400000000000002</v>
      </c>
      <c r="S29" s="91">
        <f>[24]Novembro!$J$22</f>
        <v>32.76</v>
      </c>
      <c r="T29" s="91">
        <f>[24]Novembro!$J$23</f>
        <v>27</v>
      </c>
      <c r="U29" s="91">
        <f>[24]Novembro!$J$24</f>
        <v>31.680000000000003</v>
      </c>
      <c r="V29" s="91">
        <f>[24]Novembro!$J$25</f>
        <v>20.16</v>
      </c>
      <c r="W29" s="91">
        <f>[24]Novembro!$J$26</f>
        <v>32.04</v>
      </c>
      <c r="X29" s="91">
        <f>[24]Novembro!$J$27</f>
        <v>38.880000000000003</v>
      </c>
      <c r="Y29" s="91">
        <f>[24]Novembro!$J$28</f>
        <v>29.52</v>
      </c>
      <c r="Z29" s="91">
        <f>[24]Novembro!$J$29</f>
        <v>30.96</v>
      </c>
      <c r="AA29" s="91">
        <f>[24]Novembro!$J$30</f>
        <v>32.76</v>
      </c>
      <c r="AB29" s="91">
        <f>[24]Novembro!$J$31</f>
        <v>38.519999999999996</v>
      </c>
      <c r="AC29" s="91">
        <f>[24]Novembro!$J$32</f>
        <v>42.480000000000004</v>
      </c>
      <c r="AD29" s="91">
        <f>[24]Novembro!$J$33</f>
        <v>26.28</v>
      </c>
      <c r="AE29" s="91">
        <f>[24]Novembro!$J$34</f>
        <v>22.68</v>
      </c>
      <c r="AF29" s="81">
        <f t="shared" si="6"/>
        <v>62.28</v>
      </c>
      <c r="AG29" s="90">
        <f t="shared" si="5"/>
        <v>30.77999999999999</v>
      </c>
      <c r="AJ29" t="s">
        <v>33</v>
      </c>
    </row>
    <row r="30" spans="1:37" x14ac:dyDescent="0.2">
      <c r="A30" s="50" t="s">
        <v>10</v>
      </c>
      <c r="B30" s="91">
        <f>[25]Novembro!$J$5</f>
        <v>42.84</v>
      </c>
      <c r="C30" s="91">
        <f>[25]Novembro!$J$6</f>
        <v>34.56</v>
      </c>
      <c r="D30" s="91">
        <f>[25]Novembro!$J$7</f>
        <v>21.6</v>
      </c>
      <c r="E30" s="91">
        <f>[25]Novembro!$J$8</f>
        <v>23.759999999999998</v>
      </c>
      <c r="F30" s="91">
        <f>[25]Novembro!$J$9</f>
        <v>38.880000000000003</v>
      </c>
      <c r="G30" s="91">
        <f>[25]Novembro!$J$10</f>
        <v>19.079999999999998</v>
      </c>
      <c r="H30" s="91">
        <f>[25]Novembro!$J$11</f>
        <v>47.88</v>
      </c>
      <c r="I30" s="91">
        <f>[25]Novembro!$J$12</f>
        <v>28.44</v>
      </c>
      <c r="J30" s="91">
        <f>[25]Novembro!$J$13</f>
        <v>19.440000000000001</v>
      </c>
      <c r="K30" s="91">
        <f>[25]Novembro!$J$14</f>
        <v>27.36</v>
      </c>
      <c r="L30" s="91">
        <f>[25]Novembro!$J$15</f>
        <v>28.8</v>
      </c>
      <c r="M30" s="91">
        <f>[25]Novembro!$J$16</f>
        <v>43.2</v>
      </c>
      <c r="N30" s="91">
        <f>[25]Novembro!$J$17</f>
        <v>30.96</v>
      </c>
      <c r="O30" s="91">
        <f>[25]Novembro!$J$18</f>
        <v>21.240000000000002</v>
      </c>
      <c r="P30" s="91">
        <f>[25]Novembro!$J$19</f>
        <v>29.16</v>
      </c>
      <c r="Q30" s="91">
        <f>[25]Novembro!$J$20</f>
        <v>33.119999999999997</v>
      </c>
      <c r="R30" s="91">
        <f>[25]Novembro!$J$21</f>
        <v>33.480000000000004</v>
      </c>
      <c r="S30" s="91">
        <f>[25]Novembro!$J$22</f>
        <v>31.319999999999997</v>
      </c>
      <c r="T30" s="91">
        <f>[25]Novembro!$J$23</f>
        <v>29.52</v>
      </c>
      <c r="U30" s="91">
        <f>[25]Novembro!$J$24</f>
        <v>37.080000000000005</v>
      </c>
      <c r="V30" s="91">
        <f>[25]Novembro!$J$25</f>
        <v>39.24</v>
      </c>
      <c r="W30" s="91">
        <f>[25]Novembro!$J$26</f>
        <v>25.56</v>
      </c>
      <c r="X30" s="91">
        <f>[25]Novembro!$J$27</f>
        <v>25.56</v>
      </c>
      <c r="Y30" s="91">
        <f>[25]Novembro!$J$28</f>
        <v>47.519999999999996</v>
      </c>
      <c r="Z30" s="91">
        <f>[25]Novembro!$J$29</f>
        <v>35.64</v>
      </c>
      <c r="AA30" s="91">
        <f>[25]Novembro!$J$30</f>
        <v>41.4</v>
      </c>
      <c r="AB30" s="91">
        <f>[25]Novembro!$J$31</f>
        <v>46.080000000000005</v>
      </c>
      <c r="AC30" s="91">
        <f>[25]Novembro!$J$32</f>
        <v>59.04</v>
      </c>
      <c r="AD30" s="91">
        <f>[25]Novembro!$J$33</f>
        <v>41.4</v>
      </c>
      <c r="AE30" s="91">
        <f>[25]Novembro!$J$34</f>
        <v>64.08</v>
      </c>
      <c r="AF30" s="81">
        <f t="shared" si="6"/>
        <v>64.08</v>
      </c>
      <c r="AG30" s="90">
        <f t="shared" si="5"/>
        <v>34.907999999999994</v>
      </c>
      <c r="AJ30" t="s">
        <v>33</v>
      </c>
    </row>
    <row r="31" spans="1:37" x14ac:dyDescent="0.2">
      <c r="A31" s="50" t="s">
        <v>154</v>
      </c>
      <c r="B31" s="91">
        <f>[26]Novembro!$J5</f>
        <v>46.440000000000005</v>
      </c>
      <c r="C31" s="91">
        <f>[26]Novembro!$J6</f>
        <v>39.6</v>
      </c>
      <c r="D31" s="91">
        <f>[26]Novembro!$J7</f>
        <v>37.800000000000004</v>
      </c>
      <c r="E31" s="91">
        <f>[26]Novembro!$J8</f>
        <v>38.880000000000003</v>
      </c>
      <c r="F31" s="91">
        <f>[26]Novembro!$J9</f>
        <v>34.56</v>
      </c>
      <c r="G31" s="91">
        <f>[26]Novembro!$J10</f>
        <v>34.92</v>
      </c>
      <c r="H31" s="91">
        <f>[26]Novembro!$J11</f>
        <v>66.600000000000009</v>
      </c>
      <c r="I31" s="91">
        <f>[26]Novembro!$J12</f>
        <v>34.92</v>
      </c>
      <c r="J31" s="91">
        <f>[26]Novembro!$J13</f>
        <v>26.64</v>
      </c>
      <c r="K31" s="91">
        <f>[26]Novembro!$J14</f>
        <v>30.6</v>
      </c>
      <c r="L31" s="91">
        <f>[26]Novembro!$J15</f>
        <v>40.32</v>
      </c>
      <c r="M31" s="91">
        <f>[26]Novembro!$J16</f>
        <v>55.800000000000004</v>
      </c>
      <c r="N31" s="91">
        <f>[26]Novembro!$J17</f>
        <v>38.159999999999997</v>
      </c>
      <c r="O31" s="91">
        <f>[26]Novembro!$J18</f>
        <v>29.52</v>
      </c>
      <c r="P31" s="91">
        <f>[26]Novembro!$J19</f>
        <v>38.159999999999997</v>
      </c>
      <c r="Q31" s="91">
        <f>[26]Novembro!$J20</f>
        <v>37.080000000000005</v>
      </c>
      <c r="R31" s="91">
        <f>[26]Novembro!$J21</f>
        <v>30.6</v>
      </c>
      <c r="S31" s="91">
        <f>[26]Novembro!$J22</f>
        <v>51.480000000000004</v>
      </c>
      <c r="T31" s="91">
        <f>[26]Novembro!$J23</f>
        <v>38.880000000000003</v>
      </c>
      <c r="U31" s="91">
        <f>[26]Novembro!$J24</f>
        <v>27</v>
      </c>
      <c r="V31" s="91">
        <f>[26]Novembro!$J25</f>
        <v>45</v>
      </c>
      <c r="W31" s="91">
        <f>[26]Novembro!$J26</f>
        <v>29.16</v>
      </c>
      <c r="X31" s="91">
        <f>[26]Novembro!$J27</f>
        <v>29.16</v>
      </c>
      <c r="Y31" s="91">
        <f>[26]Novembro!$J28</f>
        <v>42.480000000000004</v>
      </c>
      <c r="Z31" s="91">
        <f>[26]Novembro!$J29</f>
        <v>44.28</v>
      </c>
      <c r="AA31" s="91">
        <f>[26]Novembro!$J30</f>
        <v>42.84</v>
      </c>
      <c r="AB31" s="91">
        <f>[26]Novembro!$J31</f>
        <v>46.440000000000005</v>
      </c>
      <c r="AC31" s="91">
        <f>[26]Novembro!$J32</f>
        <v>59.4</v>
      </c>
      <c r="AD31" s="91">
        <f>[26]Novembro!$J33</f>
        <v>48.96</v>
      </c>
      <c r="AE31" s="91">
        <f>[26]Novembro!$J34</f>
        <v>43.92</v>
      </c>
      <c r="AF31" s="81">
        <f t="shared" si="6"/>
        <v>66.600000000000009</v>
      </c>
      <c r="AG31" s="90">
        <f t="shared" si="5"/>
        <v>40.320000000000007</v>
      </c>
      <c r="AH31" s="11" t="s">
        <v>33</v>
      </c>
      <c r="AJ31" t="s">
        <v>33</v>
      </c>
    </row>
    <row r="32" spans="1:37" x14ac:dyDescent="0.2">
      <c r="A32" s="50" t="s">
        <v>11</v>
      </c>
      <c r="B32" s="91">
        <f>[27]Novembro!$J$5</f>
        <v>0</v>
      </c>
      <c r="C32" s="91">
        <f>[27]Novembro!$J$6</f>
        <v>0</v>
      </c>
      <c r="D32" s="91">
        <f>[27]Novembro!$J$7</f>
        <v>0</v>
      </c>
      <c r="E32" s="91">
        <f>[27]Novembro!$J$8</f>
        <v>0</v>
      </c>
      <c r="F32" s="91">
        <f>[27]Novembro!$J$9</f>
        <v>0</v>
      </c>
      <c r="G32" s="91">
        <f>[27]Novembro!$J$10</f>
        <v>0</v>
      </c>
      <c r="H32" s="91">
        <f>[27]Novembro!$J$11</f>
        <v>0</v>
      </c>
      <c r="I32" s="91">
        <f>[27]Novembro!$J$12</f>
        <v>0</v>
      </c>
      <c r="J32" s="91">
        <f>[27]Novembro!$J$13</f>
        <v>16.2</v>
      </c>
      <c r="K32" s="91">
        <f>[27]Novembro!$J$14</f>
        <v>0</v>
      </c>
      <c r="L32" s="91">
        <f>[27]Novembro!$J$15</f>
        <v>0</v>
      </c>
      <c r="M32" s="91">
        <f>[27]Novembro!$J$16</f>
        <v>0</v>
      </c>
      <c r="N32" s="91">
        <f>[27]Novembro!$J$17</f>
        <v>0</v>
      </c>
      <c r="O32" s="91">
        <f>[27]Novembro!$J$18</f>
        <v>0</v>
      </c>
      <c r="P32" s="91">
        <f>[27]Novembro!$J$19</f>
        <v>0</v>
      </c>
      <c r="Q32" s="91">
        <f>[27]Novembro!$J$20</f>
        <v>0</v>
      </c>
      <c r="R32" s="91">
        <f>[27]Novembro!$J$21</f>
        <v>0</v>
      </c>
      <c r="S32" s="91">
        <f>[27]Novembro!$J$22</f>
        <v>0</v>
      </c>
      <c r="T32" s="91">
        <f>[27]Novembro!$J$23</f>
        <v>0</v>
      </c>
      <c r="U32" s="91">
        <f>[27]Novembro!$J$24</f>
        <v>0</v>
      </c>
      <c r="V32" s="91">
        <f>[27]Novembro!$J$25</f>
        <v>0</v>
      </c>
      <c r="W32" s="91">
        <f>[27]Novembro!$J$26</f>
        <v>0</v>
      </c>
      <c r="X32" s="91">
        <f>[27]Novembro!$J$27</f>
        <v>0</v>
      </c>
      <c r="Y32" s="91">
        <f>[27]Novembro!$J$28</f>
        <v>0</v>
      </c>
      <c r="Z32" s="91">
        <f>[27]Novembro!$J$29</f>
        <v>0</v>
      </c>
      <c r="AA32" s="91">
        <f>[27]Novembro!$J$30</f>
        <v>0</v>
      </c>
      <c r="AB32" s="91">
        <f>[27]Novembro!$J$31</f>
        <v>0</v>
      </c>
      <c r="AC32" s="91">
        <f>[27]Novembro!$J$32</f>
        <v>0</v>
      </c>
      <c r="AD32" s="91">
        <f>[27]Novembro!$J$33</f>
        <v>0</v>
      </c>
      <c r="AE32" s="91">
        <f>[27]Novembro!$J$34</f>
        <v>0</v>
      </c>
      <c r="AF32" s="81">
        <f t="shared" si="6"/>
        <v>16.2</v>
      </c>
      <c r="AG32" s="90">
        <f t="shared" si="5"/>
        <v>0.53999999999999992</v>
      </c>
      <c r="AJ32" t="s">
        <v>33</v>
      </c>
    </row>
    <row r="33" spans="1:37" s="5" customFormat="1" x14ac:dyDescent="0.2">
      <c r="A33" s="50" t="s">
        <v>12</v>
      </c>
      <c r="B33" s="91">
        <f>[28]Novembro!$J$5</f>
        <v>53.28</v>
      </c>
      <c r="C33" s="91">
        <f>[28]Novembro!$J$6</f>
        <v>32.04</v>
      </c>
      <c r="D33" s="91">
        <f>[28]Novembro!$J$7</f>
        <v>17.28</v>
      </c>
      <c r="E33" s="91">
        <f>[28]Novembro!$J$8</f>
        <v>16.2</v>
      </c>
      <c r="F33" s="91">
        <f>[28]Novembro!$J$9</f>
        <v>44.28</v>
      </c>
      <c r="G33" s="91">
        <f>[28]Novembro!$J$10</f>
        <v>22.32</v>
      </c>
      <c r="H33" s="91">
        <f>[28]Novembro!$J$11</f>
        <v>27</v>
      </c>
      <c r="I33" s="91">
        <f>[28]Novembro!$J$12</f>
        <v>22.32</v>
      </c>
      <c r="J33" s="91">
        <f>[28]Novembro!$J$13</f>
        <v>18</v>
      </c>
      <c r="K33" s="91">
        <f>[28]Novembro!$J$14</f>
        <v>21.240000000000002</v>
      </c>
      <c r="L33" s="91">
        <f>[28]Novembro!$J$15</f>
        <v>28.44</v>
      </c>
      <c r="M33" s="91">
        <f>[28]Novembro!$J$16</f>
        <v>29.16</v>
      </c>
      <c r="N33" s="91">
        <f>[28]Novembro!$J$17</f>
        <v>24.12</v>
      </c>
      <c r="O33" s="91">
        <f>[28]Novembro!$J$18</f>
        <v>18.720000000000002</v>
      </c>
      <c r="P33" s="91">
        <f>[28]Novembro!$J$19</f>
        <v>23.759999999999998</v>
      </c>
      <c r="Q33" s="91">
        <f>[28]Novembro!$J$20</f>
        <v>30.240000000000002</v>
      </c>
      <c r="R33" s="91">
        <f>[28]Novembro!$J$21</f>
        <v>29.52</v>
      </c>
      <c r="S33" s="91">
        <f>[28]Novembro!$J$22</f>
        <v>26.28</v>
      </c>
      <c r="T33" s="91">
        <f>[28]Novembro!$J$23</f>
        <v>27</v>
      </c>
      <c r="U33" s="91">
        <f>[28]Novembro!$J$24</f>
        <v>32.4</v>
      </c>
      <c r="V33" s="91">
        <f>[28]Novembro!$J$25</f>
        <v>14.76</v>
      </c>
      <c r="W33" s="91">
        <f>[28]Novembro!$J$26</f>
        <v>24.12</v>
      </c>
      <c r="X33" s="91">
        <f>[28]Novembro!$J$27</f>
        <v>33.119999999999997</v>
      </c>
      <c r="Y33" s="91">
        <f>[28]Novembro!$J$28</f>
        <v>28.8</v>
      </c>
      <c r="Z33" s="91">
        <f>[28]Novembro!$J$29</f>
        <v>34.200000000000003</v>
      </c>
      <c r="AA33" s="91">
        <f>[28]Novembro!$J$30</f>
        <v>28.8</v>
      </c>
      <c r="AB33" s="91">
        <f>[28]Novembro!$J$31</f>
        <v>31.680000000000003</v>
      </c>
      <c r="AC33" s="91">
        <f>[28]Novembro!$J$32</f>
        <v>46.080000000000005</v>
      </c>
      <c r="AD33" s="91">
        <f>[28]Novembro!$J$33</f>
        <v>39.6</v>
      </c>
      <c r="AE33" s="91">
        <f>[28]Novembro!$J$34</f>
        <v>24.840000000000003</v>
      </c>
      <c r="AF33" s="81">
        <f t="shared" si="6"/>
        <v>53.28</v>
      </c>
      <c r="AG33" s="90">
        <f t="shared" si="5"/>
        <v>28.32</v>
      </c>
      <c r="AJ33" s="5" t="s">
        <v>33</v>
      </c>
    </row>
    <row r="34" spans="1:37" x14ac:dyDescent="0.2">
      <c r="A34" s="50" t="s">
        <v>235</v>
      </c>
      <c r="B34" s="91">
        <f>[29]Novembro!$J$5</f>
        <v>66.239999999999995</v>
      </c>
      <c r="C34" s="91">
        <f>[29]Novembro!$J$6</f>
        <v>41.76</v>
      </c>
      <c r="D34" s="91">
        <f>[29]Novembro!$J$7</f>
        <v>38.519999999999996</v>
      </c>
      <c r="E34" s="91">
        <f>[29]Novembro!$J$8</f>
        <v>31.319999999999997</v>
      </c>
      <c r="F34" s="91">
        <f>[29]Novembro!$J$9</f>
        <v>75.239999999999995</v>
      </c>
      <c r="G34" s="91">
        <f>[29]Novembro!$J$10</f>
        <v>26.64</v>
      </c>
      <c r="H34" s="91">
        <f>[29]Novembro!$J$11</f>
        <v>47.88</v>
      </c>
      <c r="I34" s="91">
        <f>[29]Novembro!$J$12</f>
        <v>30.240000000000002</v>
      </c>
      <c r="J34" s="91">
        <f>[29]Novembro!$J$13</f>
        <v>24.840000000000003</v>
      </c>
      <c r="K34" s="91">
        <f>[29]Novembro!$J$14</f>
        <v>28.44</v>
      </c>
      <c r="L34" s="91">
        <f>[29]Novembro!$J$15</f>
        <v>73.8</v>
      </c>
      <c r="M34" s="91">
        <f>[29]Novembro!$J$16</f>
        <v>46.080000000000005</v>
      </c>
      <c r="N34" s="91">
        <f>[29]Novembro!$J$17</f>
        <v>34.92</v>
      </c>
      <c r="O34" s="91">
        <f>[29]Novembro!$J$18</f>
        <v>24.48</v>
      </c>
      <c r="P34" s="91">
        <f>[29]Novembro!$J$19</f>
        <v>35.28</v>
      </c>
      <c r="Q34" s="91">
        <f>[29]Novembro!$J$20</f>
        <v>33.119999999999997</v>
      </c>
      <c r="R34" s="91">
        <f>[29]Novembro!$J$21</f>
        <v>42.84</v>
      </c>
      <c r="S34" s="91">
        <f>[29]Novembro!$J$22</f>
        <v>32.4</v>
      </c>
      <c r="T34" s="91">
        <f>[29]Novembro!$J$23</f>
        <v>28.44</v>
      </c>
      <c r="U34" s="91">
        <f>[29]Novembro!$J$24</f>
        <v>47.16</v>
      </c>
      <c r="V34" s="91">
        <f>[29]Novembro!$J$25</f>
        <v>27</v>
      </c>
      <c r="W34" s="91">
        <f>[29]Novembro!$J$26</f>
        <v>28.08</v>
      </c>
      <c r="X34" s="91">
        <f>[29]Novembro!$J$27</f>
        <v>37.080000000000005</v>
      </c>
      <c r="Y34" s="91">
        <f>[29]Novembro!$J$28</f>
        <v>22.32</v>
      </c>
      <c r="Z34" s="91">
        <f>[29]Novembro!$J$29</f>
        <v>27</v>
      </c>
      <c r="AA34" s="91">
        <f>[29]Novembro!$J$30</f>
        <v>47.16</v>
      </c>
      <c r="AB34" s="91">
        <f>[29]Novembro!$J$31</f>
        <v>39.24</v>
      </c>
      <c r="AC34" s="91">
        <f>[29]Novembro!$J$32</f>
        <v>43.56</v>
      </c>
      <c r="AD34" s="91">
        <f>[29]Novembro!$J$33</f>
        <v>32.04</v>
      </c>
      <c r="AE34" s="91">
        <f>[29]Novembro!$J$34</f>
        <v>43.92</v>
      </c>
      <c r="AF34" s="81">
        <f t="shared" si="6"/>
        <v>75.239999999999995</v>
      </c>
      <c r="AG34" s="90">
        <f t="shared" si="5"/>
        <v>38.567999999999998</v>
      </c>
      <c r="AJ34" t="s">
        <v>33</v>
      </c>
    </row>
    <row r="35" spans="1:37" x14ac:dyDescent="0.2">
      <c r="A35" s="50" t="s">
        <v>234</v>
      </c>
      <c r="B35" s="91">
        <f>[30]Novembro!$J$5</f>
        <v>44.28</v>
      </c>
      <c r="C35" s="91">
        <f>[30]Novembro!$J$6</f>
        <v>43.2</v>
      </c>
      <c r="D35" s="91">
        <f>[30]Novembro!$J$7</f>
        <v>27.36</v>
      </c>
      <c r="E35" s="91">
        <f>[30]Novembro!$J$8</f>
        <v>30.96</v>
      </c>
      <c r="F35" s="91">
        <f>[30]Novembro!$J$9</f>
        <v>26.64</v>
      </c>
      <c r="G35" s="91">
        <f>[30]Novembro!$J$10</f>
        <v>37.080000000000005</v>
      </c>
      <c r="H35" s="91">
        <f>[30]Novembro!$J$11</f>
        <v>42.12</v>
      </c>
      <c r="I35" s="91">
        <f>[30]Novembro!$J$12</f>
        <v>25.56</v>
      </c>
      <c r="J35" s="91">
        <f>[30]Novembro!$J$13</f>
        <v>20.16</v>
      </c>
      <c r="K35" s="91">
        <f>[30]Novembro!$J$14</f>
        <v>28.08</v>
      </c>
      <c r="L35" s="91">
        <f>[30]Novembro!$J$15</f>
        <v>32.76</v>
      </c>
      <c r="M35" s="91">
        <f>[30]Novembro!$J$16</f>
        <v>43.56</v>
      </c>
      <c r="N35" s="91">
        <f>[30]Novembro!$J$17</f>
        <v>29.16</v>
      </c>
      <c r="O35" s="91">
        <f>[30]Novembro!$J$18</f>
        <v>22.32</v>
      </c>
      <c r="P35" s="91">
        <f>[30]Novembro!$J$19</f>
        <v>34.56</v>
      </c>
      <c r="Q35" s="91">
        <f>[30]Novembro!$J$20</f>
        <v>33.119999999999997</v>
      </c>
      <c r="R35" s="91">
        <f>[30]Novembro!$J$21</f>
        <v>27</v>
      </c>
      <c r="S35" s="91">
        <f>[30]Novembro!$J$22</f>
        <v>28.08</v>
      </c>
      <c r="T35" s="91">
        <f>[30]Novembro!$J$23</f>
        <v>29.16</v>
      </c>
      <c r="U35" s="91">
        <f>[30]Novembro!$J$24</f>
        <v>36.36</v>
      </c>
      <c r="V35" s="91">
        <f>[30]Novembro!$J$25</f>
        <v>36.36</v>
      </c>
      <c r="W35" s="91">
        <f>[30]Novembro!$J$26</f>
        <v>28.44</v>
      </c>
      <c r="X35" s="91">
        <f>[30]Novembro!$J$27</f>
        <v>22.32</v>
      </c>
      <c r="Y35" s="91">
        <f>[30]Novembro!$J$28</f>
        <v>36.36</v>
      </c>
      <c r="Z35" s="91">
        <f>[30]Novembro!$J$29</f>
        <v>46.080000000000005</v>
      </c>
      <c r="AA35" s="91">
        <f>[30]Novembro!$J$30</f>
        <v>41.76</v>
      </c>
      <c r="AB35" s="91">
        <f>[30]Novembro!$J$31</f>
        <v>44.64</v>
      </c>
      <c r="AC35" s="91">
        <f>[30]Novembro!$J$32</f>
        <v>56.519999999999996</v>
      </c>
      <c r="AD35" s="91">
        <f>[30]Novembro!$J$33</f>
        <v>45.72</v>
      </c>
      <c r="AE35" s="91">
        <f>[30]Novembro!$J$34</f>
        <v>39.96</v>
      </c>
      <c r="AF35" s="81">
        <f t="shared" si="6"/>
        <v>56.519999999999996</v>
      </c>
      <c r="AG35" s="90">
        <f t="shared" si="5"/>
        <v>34.655999999999999</v>
      </c>
    </row>
    <row r="36" spans="1:37" x14ac:dyDescent="0.2">
      <c r="A36" s="50" t="s">
        <v>126</v>
      </c>
      <c r="B36" s="91">
        <f>[31]Novembro!$J$5</f>
        <v>45</v>
      </c>
      <c r="C36" s="91">
        <f>[31]Novembro!$J$6</f>
        <v>29.880000000000003</v>
      </c>
      <c r="D36" s="91">
        <f>[31]Novembro!$J$7</f>
        <v>41.04</v>
      </c>
      <c r="E36" s="91">
        <f>[31]Novembro!$J$8</f>
        <v>23.759999999999998</v>
      </c>
      <c r="F36" s="91">
        <f>[31]Novembro!$J$9</f>
        <v>24.48</v>
      </c>
      <c r="G36" s="91">
        <f>[31]Novembro!$J$10</f>
        <v>43.56</v>
      </c>
      <c r="H36" s="91">
        <f>[31]Novembro!$J$11</f>
        <v>46.800000000000004</v>
      </c>
      <c r="I36" s="91">
        <f>[31]Novembro!$J$12</f>
        <v>31.680000000000003</v>
      </c>
      <c r="J36" s="91">
        <f>[31]Novembro!$J$13</f>
        <v>24.840000000000003</v>
      </c>
      <c r="K36" s="91">
        <f>[31]Novembro!$J$14</f>
        <v>35.64</v>
      </c>
      <c r="L36" s="91">
        <f>[31]Novembro!$J$15</f>
        <v>30.240000000000002</v>
      </c>
      <c r="M36" s="91">
        <f>[31]Novembro!$J$16</f>
        <v>43.92</v>
      </c>
      <c r="N36" s="91">
        <f>[31]Novembro!$J$17</f>
        <v>31.319999999999997</v>
      </c>
      <c r="O36" s="91">
        <f>[31]Novembro!$J$18</f>
        <v>27</v>
      </c>
      <c r="P36" s="91">
        <f>[31]Novembro!$J$19</f>
        <v>42.84</v>
      </c>
      <c r="Q36" s="91">
        <f>[31]Novembro!$J$20</f>
        <v>34.56</v>
      </c>
      <c r="R36" s="91">
        <f>[31]Novembro!$J$21</f>
        <v>59.04</v>
      </c>
      <c r="S36" s="91">
        <f>[31]Novembro!$J$22</f>
        <v>31.319999999999997</v>
      </c>
      <c r="T36" s="91">
        <f>[31]Novembro!$J$23</f>
        <v>27.36</v>
      </c>
      <c r="U36" s="91">
        <f>[31]Novembro!$J$24</f>
        <v>43.56</v>
      </c>
      <c r="V36" s="91">
        <f>[31]Novembro!$J$25</f>
        <v>33.480000000000004</v>
      </c>
      <c r="W36" s="91">
        <f>[31]Novembro!$J$26</f>
        <v>26.28</v>
      </c>
      <c r="X36" s="91">
        <f>[31]Novembro!$J$27</f>
        <v>29.16</v>
      </c>
      <c r="Y36" s="91">
        <f>[31]Novembro!$J$28</f>
        <v>41.04</v>
      </c>
      <c r="Z36" s="91">
        <f>[31]Novembro!$J$29</f>
        <v>38.880000000000003</v>
      </c>
      <c r="AA36" s="91">
        <f>[31]Novembro!$J$30</f>
        <v>43.2</v>
      </c>
      <c r="AB36" s="91">
        <f>[31]Novembro!$J$31</f>
        <v>38.880000000000003</v>
      </c>
      <c r="AC36" s="91">
        <f>[31]Novembro!$J$32</f>
        <v>60.839999999999996</v>
      </c>
      <c r="AD36" s="91">
        <f>[31]Novembro!$J$33</f>
        <v>63.72</v>
      </c>
      <c r="AE36" s="91">
        <f>[31]Novembro!$J$34</f>
        <v>26.64</v>
      </c>
      <c r="AF36" s="81">
        <f t="shared" si="6"/>
        <v>63.72</v>
      </c>
      <c r="AG36" s="90">
        <f t="shared" si="5"/>
        <v>37.332000000000001</v>
      </c>
      <c r="AJ36" t="s">
        <v>33</v>
      </c>
    </row>
    <row r="37" spans="1:37" x14ac:dyDescent="0.2">
      <c r="A37" s="50" t="s">
        <v>13</v>
      </c>
      <c r="B37" s="91">
        <f>[32]Novembro!$J$5</f>
        <v>50.76</v>
      </c>
      <c r="C37" s="91">
        <f>[32]Novembro!$J$6</f>
        <v>38.519999999999996</v>
      </c>
      <c r="D37" s="91">
        <f>[32]Novembro!$J$7</f>
        <v>42.480000000000004</v>
      </c>
      <c r="E37" s="91">
        <f>[32]Novembro!$J$8</f>
        <v>27.720000000000002</v>
      </c>
      <c r="F37" s="91">
        <f>[32]Novembro!$J$9</f>
        <v>46.800000000000004</v>
      </c>
      <c r="G37" s="91">
        <f>[32]Novembro!$J$10</f>
        <v>39.6</v>
      </c>
      <c r="H37" s="91">
        <f>[32]Novembro!$J$11</f>
        <v>37.800000000000004</v>
      </c>
      <c r="I37" s="91">
        <f>[32]Novembro!$J$12</f>
        <v>33.119999999999997</v>
      </c>
      <c r="J37" s="91">
        <f>[32]Novembro!$J$13</f>
        <v>24.12</v>
      </c>
      <c r="K37" s="91">
        <f>[32]Novembro!$J$14</f>
        <v>23.759999999999998</v>
      </c>
      <c r="L37" s="91">
        <f>[32]Novembro!$J$15</f>
        <v>26.28</v>
      </c>
      <c r="M37" s="91">
        <f>[32]Novembro!$J$16</f>
        <v>56.519999999999996</v>
      </c>
      <c r="N37" s="91">
        <f>[32]Novembro!$J$17</f>
        <v>24.840000000000003</v>
      </c>
      <c r="O37" s="91">
        <f>[32]Novembro!$J$18</f>
        <v>27.720000000000002</v>
      </c>
      <c r="P37" s="91">
        <f>[32]Novembro!$J$19</f>
        <v>39.96</v>
      </c>
      <c r="Q37" s="91">
        <f>[32]Novembro!$J$20</f>
        <v>36</v>
      </c>
      <c r="R37" s="91">
        <f>[32]Novembro!$J$21</f>
        <v>41.04</v>
      </c>
      <c r="S37" s="91">
        <f>[32]Novembro!$J$22</f>
        <v>29.16</v>
      </c>
      <c r="T37" s="91">
        <f>[32]Novembro!$J$23</f>
        <v>36.72</v>
      </c>
      <c r="U37" s="91">
        <f>[32]Novembro!$J$24</f>
        <v>29.880000000000003</v>
      </c>
      <c r="V37" s="91">
        <f>[32]Novembro!$J$25</f>
        <v>37.800000000000004</v>
      </c>
      <c r="W37" s="91">
        <f>[32]Novembro!$J$26</f>
        <v>18.720000000000002</v>
      </c>
      <c r="X37" s="91">
        <f>[32]Novembro!$J$27</f>
        <v>24.12</v>
      </c>
      <c r="Y37" s="91">
        <f>[32]Novembro!$J$28</f>
        <v>24.840000000000003</v>
      </c>
      <c r="Z37" s="91">
        <f>[32]Novembro!$J$29</f>
        <v>30.240000000000002</v>
      </c>
      <c r="AA37" s="91">
        <f>[32]Novembro!$J$30</f>
        <v>38.159999999999997</v>
      </c>
      <c r="AB37" s="91">
        <f>[32]Novembro!$J$31</f>
        <v>48.6</v>
      </c>
      <c r="AC37" s="91">
        <f>[32]Novembro!$J$32</f>
        <v>45.36</v>
      </c>
      <c r="AD37" s="91">
        <f>[32]Novembro!$J$33</f>
        <v>49.32</v>
      </c>
      <c r="AE37" s="91">
        <f>[32]Novembro!$J$34</f>
        <v>25.92</v>
      </c>
      <c r="AF37" s="81">
        <f t="shared" si="6"/>
        <v>56.519999999999996</v>
      </c>
      <c r="AG37" s="90">
        <f t="shared" si="5"/>
        <v>35.196000000000005</v>
      </c>
    </row>
    <row r="38" spans="1:37" x14ac:dyDescent="0.2">
      <c r="A38" s="50" t="s">
        <v>155</v>
      </c>
      <c r="B38" s="91">
        <f>[33]Novembro!$J5</f>
        <v>46.080000000000005</v>
      </c>
      <c r="C38" s="91">
        <f>[33]Novembro!$J6</f>
        <v>46.440000000000005</v>
      </c>
      <c r="D38" s="91">
        <f>[33]Novembro!$J7</f>
        <v>42.480000000000004</v>
      </c>
      <c r="E38" s="91">
        <f>[33]Novembro!$J8</f>
        <v>30.96</v>
      </c>
      <c r="F38" s="91">
        <f>[33]Novembro!$J9</f>
        <v>35.64</v>
      </c>
      <c r="G38" s="91">
        <f>[33]Novembro!$J10</f>
        <v>27</v>
      </c>
      <c r="H38" s="91">
        <f>[33]Novembro!$J11</f>
        <v>28.8</v>
      </c>
      <c r="I38" s="91">
        <f>[33]Novembro!$J12</f>
        <v>28.08</v>
      </c>
      <c r="J38" s="91">
        <f>[33]Novembro!$J13</f>
        <v>16.559999999999999</v>
      </c>
      <c r="K38" s="91">
        <f>[33]Novembro!$J14</f>
        <v>15.48</v>
      </c>
      <c r="L38" s="91">
        <f>[33]Novembro!$J15</f>
        <v>30.240000000000002</v>
      </c>
      <c r="M38" s="91">
        <f>[33]Novembro!$J16</f>
        <v>33.480000000000004</v>
      </c>
      <c r="N38" s="91">
        <f>[33]Novembro!$J17</f>
        <v>26.64</v>
      </c>
      <c r="O38" s="91">
        <f>[33]Novembro!$J18</f>
        <v>35.64</v>
      </c>
      <c r="P38" s="91">
        <f>[33]Novembro!$J19</f>
        <v>37.080000000000005</v>
      </c>
      <c r="Q38" s="91">
        <f>[33]Novembro!$J20</f>
        <v>38.880000000000003</v>
      </c>
      <c r="R38" s="91">
        <f>[33]Novembro!$J21</f>
        <v>26.28</v>
      </c>
      <c r="S38" s="91">
        <f>[33]Novembro!$J22</f>
        <v>33.840000000000003</v>
      </c>
      <c r="T38" s="91">
        <f>[33]Novembro!$J23</f>
        <v>34.200000000000003</v>
      </c>
      <c r="U38" s="91">
        <f>[33]Novembro!$J24</f>
        <v>57.24</v>
      </c>
      <c r="V38" s="91">
        <f>[33]Novembro!$J25</f>
        <v>26.64</v>
      </c>
      <c r="W38" s="91">
        <f>[33]Novembro!$J26</f>
        <v>58.680000000000007</v>
      </c>
      <c r="X38" s="91">
        <f>[33]Novembro!$J27</f>
        <v>21.6</v>
      </c>
      <c r="Y38" s="91">
        <f>[33]Novembro!$J28</f>
        <v>28.44</v>
      </c>
      <c r="Z38" s="91">
        <f>[33]Novembro!$J29</f>
        <v>21.96</v>
      </c>
      <c r="AA38" s="91">
        <f>[33]Novembro!$J30</f>
        <v>34.200000000000003</v>
      </c>
      <c r="AB38" s="91">
        <f>[33]Novembro!$J31</f>
        <v>27</v>
      </c>
      <c r="AC38" s="91">
        <f>[33]Novembro!$J32</f>
        <v>37.080000000000005</v>
      </c>
      <c r="AD38" s="91">
        <f>[33]Novembro!$J33</f>
        <v>30.96</v>
      </c>
      <c r="AE38" s="91">
        <f>[33]Novembro!$J34</f>
        <v>45.36</v>
      </c>
      <c r="AF38" s="81">
        <f t="shared" si="6"/>
        <v>58.680000000000007</v>
      </c>
      <c r="AG38" s="90">
        <f t="shared" si="5"/>
        <v>33.432000000000009</v>
      </c>
      <c r="AJ38" t="s">
        <v>33</v>
      </c>
    </row>
    <row r="39" spans="1:37" x14ac:dyDescent="0.2">
      <c r="A39" s="50" t="s">
        <v>14</v>
      </c>
      <c r="B39" s="91">
        <f>[34]Novembro!$J$5</f>
        <v>49.32</v>
      </c>
      <c r="C39" s="91">
        <f>[34]Novembro!$J$6</f>
        <v>35.28</v>
      </c>
      <c r="D39" s="91">
        <f>[34]Novembro!$J$7</f>
        <v>27</v>
      </c>
      <c r="E39" s="91">
        <f>[34]Novembro!$J$8</f>
        <v>27.720000000000002</v>
      </c>
      <c r="F39" s="91">
        <f>[34]Novembro!$J$9</f>
        <v>35.28</v>
      </c>
      <c r="G39" s="91">
        <f>[34]Novembro!$J$10</f>
        <v>31.680000000000003</v>
      </c>
      <c r="H39" s="91">
        <f>[34]Novembro!$J$11</f>
        <v>45</v>
      </c>
      <c r="I39" s="91">
        <f>[34]Novembro!$J$12</f>
        <v>28.8</v>
      </c>
      <c r="J39" s="91">
        <f>[34]Novembro!$J$13</f>
        <v>24.12</v>
      </c>
      <c r="K39" s="91">
        <f>[34]Novembro!$J$14</f>
        <v>24.12</v>
      </c>
      <c r="L39" s="91">
        <f>[34]Novembro!$J$15</f>
        <v>31.680000000000003</v>
      </c>
      <c r="M39" s="91">
        <f>[34]Novembro!$J$16</f>
        <v>46.800000000000004</v>
      </c>
      <c r="N39" s="91">
        <f>[34]Novembro!$J$17</f>
        <v>29.880000000000003</v>
      </c>
      <c r="O39" s="91">
        <f>[34]Novembro!$J$18</f>
        <v>23.040000000000003</v>
      </c>
      <c r="P39" s="91">
        <f>[34]Novembro!$J$19</f>
        <v>32.4</v>
      </c>
      <c r="Q39" s="91">
        <f>[34]Novembro!$J$20</f>
        <v>38.880000000000003</v>
      </c>
      <c r="R39" s="91">
        <f>[34]Novembro!$J$21</f>
        <v>31.680000000000003</v>
      </c>
      <c r="S39" s="91">
        <f>[34]Novembro!$J$22</f>
        <v>36.36</v>
      </c>
      <c r="T39" s="91">
        <f>[34]Novembro!$J$23</f>
        <v>31.680000000000003</v>
      </c>
      <c r="U39" s="91">
        <f>[34]Novembro!$J$24</f>
        <v>28.8</v>
      </c>
      <c r="V39" s="91">
        <f>[34]Novembro!$J$25</f>
        <v>33.840000000000003</v>
      </c>
      <c r="W39" s="91">
        <f>[34]Novembro!$J$26</f>
        <v>30.6</v>
      </c>
      <c r="X39" s="91">
        <f>[34]Novembro!$J$27</f>
        <v>28.8</v>
      </c>
      <c r="Y39" s="91">
        <f>[34]Novembro!$J$28</f>
        <v>39.96</v>
      </c>
      <c r="Z39" s="91">
        <f>[34]Novembro!$J$29</f>
        <v>40.32</v>
      </c>
      <c r="AA39" s="91">
        <f>[34]Novembro!$J$30</f>
        <v>33.480000000000004</v>
      </c>
      <c r="AB39" s="91">
        <f>[34]Novembro!$J$31</f>
        <v>36.72</v>
      </c>
      <c r="AC39" s="91">
        <f>[34]Novembro!$J$32</f>
        <v>45.36</v>
      </c>
      <c r="AD39" s="91">
        <f>[34]Novembro!$J$33</f>
        <v>42.12</v>
      </c>
      <c r="AE39" s="91">
        <f>[34]Novembro!$J$34</f>
        <v>39.6</v>
      </c>
      <c r="AF39" s="81">
        <f t="shared" si="6"/>
        <v>49.32</v>
      </c>
      <c r="AG39" s="90">
        <f t="shared" si="5"/>
        <v>34.344000000000001</v>
      </c>
      <c r="AH39" s="11" t="s">
        <v>33</v>
      </c>
      <c r="AJ39" t="s">
        <v>33</v>
      </c>
    </row>
    <row r="40" spans="1:37" x14ac:dyDescent="0.2">
      <c r="A40" s="50" t="s">
        <v>15</v>
      </c>
      <c r="B40" s="91">
        <f>[35]Novembro!$J$5</f>
        <v>43.92</v>
      </c>
      <c r="C40" s="91">
        <f>[35]Novembro!$J$6</f>
        <v>37.800000000000004</v>
      </c>
      <c r="D40" s="91">
        <f>[35]Novembro!$J$7</f>
        <v>33.840000000000003</v>
      </c>
      <c r="E40" s="91">
        <f>[35]Novembro!$J$8</f>
        <v>18.36</v>
      </c>
      <c r="F40" s="91">
        <f>[35]Novembro!$J$9</f>
        <v>57.960000000000008</v>
      </c>
      <c r="G40" s="91">
        <f>[35]Novembro!$J$10</f>
        <v>57.960000000000008</v>
      </c>
      <c r="H40" s="91">
        <f>[35]Novembro!$J$11</f>
        <v>45</v>
      </c>
      <c r="I40" s="91">
        <f>[35]Novembro!$J$12</f>
        <v>29.52</v>
      </c>
      <c r="J40" s="91">
        <f>[35]Novembro!$J$13</f>
        <v>27.720000000000002</v>
      </c>
      <c r="K40" s="91">
        <f>[35]Novembro!$J$14</f>
        <v>29.16</v>
      </c>
      <c r="L40" s="91">
        <f>[35]Novembro!$J$15</f>
        <v>29.52</v>
      </c>
      <c r="M40" s="91">
        <f>[35]Novembro!$J$16</f>
        <v>50.04</v>
      </c>
      <c r="N40" s="91">
        <f>[35]Novembro!$J$17</f>
        <v>32.4</v>
      </c>
      <c r="O40" s="91">
        <f>[35]Novembro!$J$18</f>
        <v>25.92</v>
      </c>
      <c r="P40" s="91">
        <f>[35]Novembro!$J$19</f>
        <v>24.48</v>
      </c>
      <c r="Q40" s="91">
        <f>[35]Novembro!$J$20</f>
        <v>33.840000000000003</v>
      </c>
      <c r="R40" s="91">
        <f>[35]Novembro!$J$21</f>
        <v>28.44</v>
      </c>
      <c r="S40" s="91">
        <f>[35]Novembro!$J$22</f>
        <v>51.12</v>
      </c>
      <c r="T40" s="91">
        <f>[35]Novembro!$J$23</f>
        <v>23.040000000000003</v>
      </c>
      <c r="U40" s="91">
        <f>[35]Novembro!$J$24</f>
        <v>48.96</v>
      </c>
      <c r="V40" s="91">
        <f>[35]Novembro!$J$25</f>
        <v>17.64</v>
      </c>
      <c r="W40" s="91">
        <f>[35]Novembro!$J$26</f>
        <v>36</v>
      </c>
      <c r="X40" s="91">
        <f>[35]Novembro!$J$27</f>
        <v>47.88</v>
      </c>
      <c r="Y40" s="91">
        <f>[35]Novembro!$J$28</f>
        <v>30.6</v>
      </c>
      <c r="Z40" s="91">
        <f>[35]Novembro!$J$29</f>
        <v>36.72</v>
      </c>
      <c r="AA40" s="91">
        <f>[35]Novembro!$J$30</f>
        <v>37.800000000000004</v>
      </c>
      <c r="AB40" s="91">
        <f>[35]Novembro!$J$31</f>
        <v>41.04</v>
      </c>
      <c r="AC40" s="91">
        <f>[35]Novembro!$J$32</f>
        <v>41.04</v>
      </c>
      <c r="AD40" s="91">
        <f>[35]Novembro!$J$33</f>
        <v>33.119999999999997</v>
      </c>
      <c r="AE40" s="91">
        <f>[35]Novembro!$J$34</f>
        <v>37.080000000000005</v>
      </c>
      <c r="AF40" s="81">
        <f t="shared" si="6"/>
        <v>57.960000000000008</v>
      </c>
      <c r="AG40" s="90">
        <f t="shared" si="5"/>
        <v>36.263999999999996</v>
      </c>
      <c r="AK40" t="s">
        <v>33</v>
      </c>
    </row>
    <row r="41" spans="1:37" x14ac:dyDescent="0.2">
      <c r="A41" s="50" t="s">
        <v>156</v>
      </c>
      <c r="B41" s="91">
        <f>[36]Novembro!$J$5</f>
        <v>51.12</v>
      </c>
      <c r="C41" s="91">
        <f>[36]Novembro!$J$6</f>
        <v>56.16</v>
      </c>
      <c r="D41" s="91">
        <f>[36]Novembro!$J$7</f>
        <v>29.16</v>
      </c>
      <c r="E41" s="91">
        <f>[36]Novembro!$J$8</f>
        <v>34.56</v>
      </c>
      <c r="F41" s="91">
        <f>[36]Novembro!$J$9</f>
        <v>30.6</v>
      </c>
      <c r="G41" s="91">
        <f>[36]Novembro!$J$10</f>
        <v>28.44</v>
      </c>
      <c r="H41" s="91">
        <f>[36]Novembro!$J$11</f>
        <v>39.24</v>
      </c>
      <c r="I41" s="91">
        <f>[36]Novembro!$J$12</f>
        <v>27.36</v>
      </c>
      <c r="J41" s="91">
        <f>[36]Novembro!$J$13</f>
        <v>20.88</v>
      </c>
      <c r="K41" s="91">
        <f>[36]Novembro!$J$14</f>
        <v>21.240000000000002</v>
      </c>
      <c r="L41" s="91">
        <f>[36]Novembro!$J$15</f>
        <v>27</v>
      </c>
      <c r="M41" s="91">
        <f>[36]Novembro!$J$16</f>
        <v>42.84</v>
      </c>
      <c r="N41" s="91">
        <f>[36]Novembro!$J$17</f>
        <v>31.319999999999997</v>
      </c>
      <c r="O41" s="91">
        <f>[36]Novembro!$J$18</f>
        <v>21.96</v>
      </c>
      <c r="P41" s="91">
        <f>[36]Novembro!$J$19</f>
        <v>36</v>
      </c>
      <c r="Q41" s="91">
        <f>[36]Novembro!$J$20</f>
        <v>29.52</v>
      </c>
      <c r="R41" s="91">
        <f>[36]Novembro!$J$21</f>
        <v>54.72</v>
      </c>
      <c r="S41" s="91">
        <f>[36]Novembro!$J$22</f>
        <v>44.64</v>
      </c>
      <c r="T41" s="91">
        <f>[36]Novembro!$J$23</f>
        <v>30.96</v>
      </c>
      <c r="U41" s="91">
        <f>[36]Novembro!$J$24</f>
        <v>32.76</v>
      </c>
      <c r="V41" s="91">
        <f>[36]Novembro!$J$25</f>
        <v>37.800000000000004</v>
      </c>
      <c r="W41" s="91">
        <f>[36]Novembro!$J$26</f>
        <v>28.8</v>
      </c>
      <c r="X41" s="91">
        <f>[36]Novembro!$J$27</f>
        <v>24.12</v>
      </c>
      <c r="Y41" s="91">
        <f>[36]Novembro!$J$28</f>
        <v>30.6</v>
      </c>
      <c r="Z41" s="91">
        <f>[36]Novembro!$J$29</f>
        <v>25.56</v>
      </c>
      <c r="AA41" s="91">
        <f>[36]Novembro!$J$30</f>
        <v>53.64</v>
      </c>
      <c r="AB41" s="91">
        <f>[36]Novembro!$J$31</f>
        <v>30.240000000000002</v>
      </c>
      <c r="AC41" s="91">
        <f>[36]Novembro!$J$32</f>
        <v>43.2</v>
      </c>
      <c r="AD41" s="91">
        <f>[36]Novembro!$J$33</f>
        <v>66.239999999999995</v>
      </c>
      <c r="AE41" s="91">
        <f>[36]Novembro!$J$34</f>
        <v>63</v>
      </c>
      <c r="AF41" s="81">
        <f t="shared" si="6"/>
        <v>66.239999999999995</v>
      </c>
      <c r="AG41" s="90">
        <f t="shared" si="5"/>
        <v>36.455999999999996</v>
      </c>
    </row>
    <row r="42" spans="1:37" x14ac:dyDescent="0.2">
      <c r="A42" s="50" t="s">
        <v>16</v>
      </c>
      <c r="B42" s="91">
        <f>[37]Novembro!$J$5</f>
        <v>47.16</v>
      </c>
      <c r="C42" s="91">
        <f>[37]Novembro!$J$6</f>
        <v>42.12</v>
      </c>
      <c r="D42" s="91">
        <f>[37]Novembro!$J$7</f>
        <v>26.28</v>
      </c>
      <c r="E42" s="91">
        <f>[37]Novembro!$J$8</f>
        <v>32.04</v>
      </c>
      <c r="F42" s="91">
        <f>[37]Novembro!$J$9</f>
        <v>30.96</v>
      </c>
      <c r="G42" s="91">
        <f>[37]Novembro!$J$10</f>
        <v>27.36</v>
      </c>
      <c r="H42" s="91">
        <f>[37]Novembro!$J$11</f>
        <v>48.24</v>
      </c>
      <c r="I42" s="91">
        <f>[37]Novembro!$J$12</f>
        <v>27</v>
      </c>
      <c r="J42" s="91">
        <f>[37]Novembro!$J$13</f>
        <v>18.720000000000002</v>
      </c>
      <c r="K42" s="91">
        <f>[37]Novembro!$J$14</f>
        <v>24.48</v>
      </c>
      <c r="L42" s="91">
        <f>[37]Novembro!$J$15</f>
        <v>28.08</v>
      </c>
      <c r="M42" s="91">
        <f>[37]Novembro!$J$16</f>
        <v>51.480000000000004</v>
      </c>
      <c r="N42" s="91">
        <f>[37]Novembro!$J$17</f>
        <v>27.720000000000002</v>
      </c>
      <c r="O42" s="91">
        <f>[37]Novembro!$J$18</f>
        <v>17.64</v>
      </c>
      <c r="P42" s="91">
        <f>[37]Novembro!$J$19</f>
        <v>29.52</v>
      </c>
      <c r="Q42" s="91">
        <f>[37]Novembro!$J$20</f>
        <v>23.400000000000002</v>
      </c>
      <c r="R42" s="91">
        <f>[37]Novembro!$J$21</f>
        <v>21.96</v>
      </c>
      <c r="S42" s="91">
        <f>[37]Novembro!$J$22</f>
        <v>32.76</v>
      </c>
      <c r="T42" s="91">
        <f>[37]Novembro!$J$23</f>
        <v>34.92</v>
      </c>
      <c r="U42" s="91">
        <f>[37]Novembro!$J$24</f>
        <v>49.32</v>
      </c>
      <c r="V42" s="91">
        <f>[37]Novembro!$J$25</f>
        <v>31.319999999999997</v>
      </c>
      <c r="W42" s="91">
        <f>[37]Novembro!$J$26</f>
        <v>37.440000000000005</v>
      </c>
      <c r="X42" s="91">
        <f>[37]Novembro!$J$27</f>
        <v>19.8</v>
      </c>
      <c r="Y42" s="91">
        <f>[37]Novembro!$J$28</f>
        <v>26.64</v>
      </c>
      <c r="Z42" s="91">
        <f>[37]Novembro!$J$29</f>
        <v>29.880000000000003</v>
      </c>
      <c r="AA42" s="91">
        <f>[37]Novembro!$J$30</f>
        <v>42.84</v>
      </c>
      <c r="AB42" s="91">
        <f>[37]Novembro!$J$31</f>
        <v>42.84</v>
      </c>
      <c r="AC42" s="91">
        <f>[37]Novembro!$J$32</f>
        <v>51.84</v>
      </c>
      <c r="AD42" s="91">
        <f>[37]Novembro!$J$33</f>
        <v>41.4</v>
      </c>
      <c r="AE42" s="91">
        <f>[37]Novembro!$J$34</f>
        <v>29.52</v>
      </c>
      <c r="AF42" s="81">
        <f t="shared" si="6"/>
        <v>51.84</v>
      </c>
      <c r="AG42" s="90">
        <f t="shared" si="5"/>
        <v>33.156000000000006</v>
      </c>
      <c r="AJ42" t="s">
        <v>33</v>
      </c>
      <c r="AK42" t="s">
        <v>33</v>
      </c>
    </row>
    <row r="43" spans="1:37" x14ac:dyDescent="0.2">
      <c r="A43" s="50" t="s">
        <v>139</v>
      </c>
      <c r="B43" s="91">
        <f>[38]Novembro!$J$5</f>
        <v>53.28</v>
      </c>
      <c r="C43" s="91">
        <f>[38]Novembro!$J$6</f>
        <v>28.8</v>
      </c>
      <c r="D43" s="91">
        <f>[38]Novembro!$J$7</f>
        <v>31.319999999999997</v>
      </c>
      <c r="E43" s="91">
        <f>[38]Novembro!$J$8</f>
        <v>44.64</v>
      </c>
      <c r="F43" s="91">
        <f>[38]Novembro!$J$9</f>
        <v>31.680000000000003</v>
      </c>
      <c r="G43" s="91">
        <f>[38]Novembro!$J$10</f>
        <v>39.96</v>
      </c>
      <c r="H43" s="91">
        <f>[38]Novembro!$J$11</f>
        <v>50.76</v>
      </c>
      <c r="I43" s="91">
        <f>[38]Novembro!$J$12</f>
        <v>30.240000000000002</v>
      </c>
      <c r="J43" s="91">
        <f>[38]Novembro!$J$13</f>
        <v>28.08</v>
      </c>
      <c r="K43" s="91">
        <f>[38]Novembro!$J$14</f>
        <v>37.440000000000005</v>
      </c>
      <c r="L43" s="91">
        <f>[38]Novembro!$J$15</f>
        <v>36.72</v>
      </c>
      <c r="M43" s="91">
        <f>[38]Novembro!$J$16</f>
        <v>37.080000000000005</v>
      </c>
      <c r="N43" s="91">
        <f>[38]Novembro!$J$17</f>
        <v>41.04</v>
      </c>
      <c r="O43" s="91">
        <f>[38]Novembro!$J$18</f>
        <v>32.76</v>
      </c>
      <c r="P43" s="91">
        <f>[38]Novembro!$J$19</f>
        <v>40.680000000000007</v>
      </c>
      <c r="Q43" s="91">
        <f>[38]Novembro!$J$20</f>
        <v>29.16</v>
      </c>
      <c r="R43" s="91">
        <f>[38]Novembro!$J$21</f>
        <v>31.680000000000003</v>
      </c>
      <c r="S43" s="91">
        <f>[38]Novembro!$J$22</f>
        <v>29.16</v>
      </c>
      <c r="T43" s="91">
        <f>[38]Novembro!$J$23</f>
        <v>34.92</v>
      </c>
      <c r="U43" s="91">
        <f>[38]Novembro!$J$24</f>
        <v>43.2</v>
      </c>
      <c r="V43" s="91">
        <f>[38]Novembro!$J$25</f>
        <v>43.56</v>
      </c>
      <c r="W43" s="91">
        <f>[38]Novembro!$J$26</f>
        <v>36.36</v>
      </c>
      <c r="X43" s="91">
        <f>[38]Novembro!$J$27</f>
        <v>30.96</v>
      </c>
      <c r="Y43" s="91">
        <f>[38]Novembro!$J$28</f>
        <v>41.76</v>
      </c>
      <c r="Z43" s="91">
        <f>[38]Novembro!$J$29</f>
        <v>36.36</v>
      </c>
      <c r="AA43" s="91">
        <f>[38]Novembro!$J$30</f>
        <v>39.6</v>
      </c>
      <c r="AB43" s="91">
        <f>[38]Novembro!$J$31</f>
        <v>60.839999999999996</v>
      </c>
      <c r="AC43" s="91">
        <f>[38]Novembro!$J$32</f>
        <v>56.88</v>
      </c>
      <c r="AD43" s="91">
        <f>[38]Novembro!$J$33</f>
        <v>53.28</v>
      </c>
      <c r="AE43" s="91">
        <f>[38]Novembro!$J$34</f>
        <v>34.56</v>
      </c>
      <c r="AF43" s="81">
        <f t="shared" si="6"/>
        <v>60.839999999999996</v>
      </c>
      <c r="AG43" s="90">
        <f t="shared" si="5"/>
        <v>38.892000000000003</v>
      </c>
      <c r="AJ43" t="s">
        <v>33</v>
      </c>
    </row>
    <row r="44" spans="1:37" x14ac:dyDescent="0.2">
      <c r="A44" s="50" t="s">
        <v>17</v>
      </c>
      <c r="B44" s="91">
        <f>[39]Novembro!$J$5</f>
        <v>52.2</v>
      </c>
      <c r="C44" s="91">
        <f>[39]Novembro!$J$6</f>
        <v>42.84</v>
      </c>
      <c r="D44" s="91">
        <f>[39]Novembro!$J$7</f>
        <v>34.56</v>
      </c>
      <c r="E44" s="91">
        <f>[39]Novembro!$J$8</f>
        <v>46.080000000000005</v>
      </c>
      <c r="F44" s="91">
        <f>[39]Novembro!$J$9</f>
        <v>45.72</v>
      </c>
      <c r="G44" s="91">
        <f>[39]Novembro!$J$10</f>
        <v>40.680000000000007</v>
      </c>
      <c r="H44" s="91">
        <f>[39]Novembro!$J$11</f>
        <v>57.24</v>
      </c>
      <c r="I44" s="91">
        <f>[39]Novembro!$J$12</f>
        <v>35.64</v>
      </c>
      <c r="J44" s="91">
        <f>[39]Novembro!$J$13</f>
        <v>21.96</v>
      </c>
      <c r="K44" s="91">
        <f>[39]Novembro!$J$14</f>
        <v>30.240000000000002</v>
      </c>
      <c r="L44" s="91">
        <f>[39]Novembro!$J$15</f>
        <v>53.28</v>
      </c>
      <c r="M44" s="91">
        <f>[39]Novembro!$J$16</f>
        <v>34.92</v>
      </c>
      <c r="N44" s="91">
        <f>[39]Novembro!$J$17</f>
        <v>24.840000000000003</v>
      </c>
      <c r="O44" s="91">
        <f>[39]Novembro!$J$18</f>
        <v>27.720000000000002</v>
      </c>
      <c r="P44" s="91">
        <f>[39]Novembro!$J$19</f>
        <v>60.12</v>
      </c>
      <c r="Q44" s="91">
        <f>[39]Novembro!$J$20</f>
        <v>48.96</v>
      </c>
      <c r="R44" s="91">
        <f>[39]Novembro!$J$21</f>
        <v>37.080000000000005</v>
      </c>
      <c r="S44" s="91">
        <f>[39]Novembro!$J$22</f>
        <v>37.800000000000004</v>
      </c>
      <c r="T44" s="91">
        <f>[39]Novembro!$J$23</f>
        <v>36.36</v>
      </c>
      <c r="U44" s="91">
        <f>[39]Novembro!$J$24</f>
        <v>57.6</v>
      </c>
      <c r="V44" s="91">
        <f>[39]Novembro!$J$25</f>
        <v>43.56</v>
      </c>
      <c r="W44" s="91">
        <f>[39]Novembro!$J$26</f>
        <v>31.680000000000003</v>
      </c>
      <c r="X44" s="91">
        <f>[39]Novembro!$J$27</f>
        <v>29.16</v>
      </c>
      <c r="Y44" s="91">
        <f>[39]Novembro!$J$28</f>
        <v>28.8</v>
      </c>
      <c r="Z44" s="91">
        <f>[39]Novembro!$J$29</f>
        <v>35.28</v>
      </c>
      <c r="AA44" s="91">
        <f>[39]Novembro!$J$30</f>
        <v>40.680000000000007</v>
      </c>
      <c r="AB44" s="91">
        <f>[39]Novembro!$J$31</f>
        <v>39.96</v>
      </c>
      <c r="AC44" s="91">
        <f>[39]Novembro!$J$32</f>
        <v>44.28</v>
      </c>
      <c r="AD44" s="91">
        <f>[39]Novembro!$J$33</f>
        <v>41.04</v>
      </c>
      <c r="AE44" s="91">
        <f>[39]Novembro!$J$34</f>
        <v>39.6</v>
      </c>
      <c r="AF44" s="81">
        <f t="shared" si="6"/>
        <v>60.12</v>
      </c>
      <c r="AG44" s="90">
        <f t="shared" si="5"/>
        <v>39.995999999999995</v>
      </c>
      <c r="AJ44" t="s">
        <v>33</v>
      </c>
    </row>
    <row r="45" spans="1:37" hidden="1" x14ac:dyDescent="0.2">
      <c r="A45" s="50" t="s">
        <v>144</v>
      </c>
      <c r="B45" s="91" t="str">
        <f>[40]Novembro!$J$5</f>
        <v>*</v>
      </c>
      <c r="C45" s="91" t="str">
        <f>[40]Novembro!$J$6</f>
        <v>*</v>
      </c>
      <c r="D45" s="91" t="str">
        <f>[40]Novembro!$J$7</f>
        <v>*</v>
      </c>
      <c r="E45" s="91" t="str">
        <f>[40]Novembro!$J$8</f>
        <v>*</v>
      </c>
      <c r="F45" s="91" t="str">
        <f>[40]Novembro!$J$9</f>
        <v>*</v>
      </c>
      <c r="G45" s="91" t="str">
        <f>[40]Novembro!$J$10</f>
        <v>*</v>
      </c>
      <c r="H45" s="91" t="str">
        <f>[40]Novembro!$J$11</f>
        <v>*</v>
      </c>
      <c r="I45" s="91" t="str">
        <f>[40]Novembro!$J$12</f>
        <v>*</v>
      </c>
      <c r="J45" s="91" t="str">
        <f>[40]Novembro!$J$13</f>
        <v>*</v>
      </c>
      <c r="K45" s="91" t="str">
        <f>[40]Novembro!$J$14</f>
        <v>*</v>
      </c>
      <c r="L45" s="91" t="str">
        <f>[40]Novembro!$J$15</f>
        <v>*</v>
      </c>
      <c r="M45" s="91" t="str">
        <f>[40]Novembro!$J$16</f>
        <v>*</v>
      </c>
      <c r="N45" s="91" t="str">
        <f>[40]Novembro!$J$17</f>
        <v>*</v>
      </c>
      <c r="O45" s="91" t="str">
        <f>[40]Novembro!$J$18</f>
        <v>*</v>
      </c>
      <c r="P45" s="91" t="str">
        <f>[40]Novembro!$J$19</f>
        <v>*</v>
      </c>
      <c r="Q45" s="91" t="str">
        <f>[40]Novembro!$J$20</f>
        <v>*</v>
      </c>
      <c r="R45" s="91" t="str">
        <f>[40]Novembro!$J$21</f>
        <v>*</v>
      </c>
      <c r="S45" s="91" t="str">
        <f>[40]Novembro!$J$22</f>
        <v>*</v>
      </c>
      <c r="T45" s="91" t="str">
        <f>[40]Novembro!$J$23</f>
        <v>*</v>
      </c>
      <c r="U45" s="91" t="str">
        <f>[40]Novembro!$J$24</f>
        <v>*</v>
      </c>
      <c r="V45" s="91" t="str">
        <f>[40]Novembro!$J$25</f>
        <v>*</v>
      </c>
      <c r="W45" s="91" t="str">
        <f>[40]Novembro!$J$26</f>
        <v>*</v>
      </c>
      <c r="X45" s="91" t="str">
        <f>[40]Novembro!$J$27</f>
        <v>*</v>
      </c>
      <c r="Y45" s="91" t="str">
        <f>[40]Novembro!$J$28</f>
        <v>*</v>
      </c>
      <c r="Z45" s="91" t="str">
        <f>[40]Novembro!$J$29</f>
        <v>*</v>
      </c>
      <c r="AA45" s="91" t="str">
        <f>[40]Novembro!$J$30</f>
        <v>*</v>
      </c>
      <c r="AB45" s="91" t="str">
        <f>[40]Novembro!$J$31</f>
        <v>*</v>
      </c>
      <c r="AC45" s="91" t="str">
        <f>[40]Novembro!$J$32</f>
        <v>*</v>
      </c>
      <c r="AD45" s="91" t="str">
        <f>[40]Novembro!$J$33</f>
        <v>*</v>
      </c>
      <c r="AE45" s="91" t="str">
        <f>[40]Novembro!$J$34</f>
        <v>*</v>
      </c>
      <c r="AF45" s="81" t="s">
        <v>203</v>
      </c>
      <c r="AG45" s="90" t="s">
        <v>203</v>
      </c>
      <c r="AJ45" t="s">
        <v>33</v>
      </c>
      <c r="AK45" t="s">
        <v>33</v>
      </c>
    </row>
    <row r="46" spans="1:37" x14ac:dyDescent="0.2">
      <c r="A46" s="50" t="s">
        <v>18</v>
      </c>
      <c r="B46" s="91">
        <f>[41]Novembro!$J$5</f>
        <v>42.84</v>
      </c>
      <c r="C46" s="91">
        <f>[41]Novembro!$J$6</f>
        <v>30.96</v>
      </c>
      <c r="D46" s="91">
        <f>[41]Novembro!$J$7</f>
        <v>26.28</v>
      </c>
      <c r="E46" s="91">
        <f>[41]Novembro!$J$8</f>
        <v>22.32</v>
      </c>
      <c r="F46" s="91">
        <f>[41]Novembro!$J$9</f>
        <v>24.840000000000003</v>
      </c>
      <c r="G46" s="91">
        <f>[41]Novembro!$J$10</f>
        <v>23.759999999999998</v>
      </c>
      <c r="H46" s="91">
        <f>[41]Novembro!$J$11</f>
        <v>56.519999999999996</v>
      </c>
      <c r="I46" s="91">
        <f>[41]Novembro!$J$12</f>
        <v>27.36</v>
      </c>
      <c r="J46" s="91">
        <f>[41]Novembro!$J$13</f>
        <v>16.2</v>
      </c>
      <c r="K46" s="91">
        <f>[41]Novembro!$J$14</f>
        <v>21.6</v>
      </c>
      <c r="L46" s="91">
        <f>[41]Novembro!$J$15</f>
        <v>25.92</v>
      </c>
      <c r="M46" s="91">
        <f>[41]Novembro!$J$16</f>
        <v>36.72</v>
      </c>
      <c r="N46" s="91">
        <f>[41]Novembro!$J$17</f>
        <v>25.2</v>
      </c>
      <c r="O46" s="91">
        <f>[41]Novembro!$J$18</f>
        <v>16.920000000000002</v>
      </c>
      <c r="P46" s="91">
        <f>[41]Novembro!$J$19</f>
        <v>32.04</v>
      </c>
      <c r="Q46" s="91">
        <f>[41]Novembro!$J$20</f>
        <v>39.24</v>
      </c>
      <c r="R46" s="91">
        <f>[41]Novembro!$J$21</f>
        <v>34.56</v>
      </c>
      <c r="S46" s="91">
        <f>[41]Novembro!$J$22</f>
        <v>33.840000000000003</v>
      </c>
      <c r="T46" s="91">
        <f>[41]Novembro!$J$23</f>
        <v>31.680000000000003</v>
      </c>
      <c r="U46" s="91">
        <f>[41]Novembro!$J$24</f>
        <v>27</v>
      </c>
      <c r="V46" s="91">
        <f>[41]Novembro!$J$25</f>
        <v>25.2</v>
      </c>
      <c r="W46" s="91">
        <f>[41]Novembro!$J$26</f>
        <v>18.720000000000002</v>
      </c>
      <c r="X46" s="91">
        <f>[41]Novembro!$J$27</f>
        <v>21.240000000000002</v>
      </c>
      <c r="Y46" s="91">
        <f>[41]Novembro!$J$28</f>
        <v>35.64</v>
      </c>
      <c r="Z46" s="91">
        <f>[41]Novembro!$J$29</f>
        <v>33.119999999999997</v>
      </c>
      <c r="AA46" s="91">
        <f>[41]Novembro!$J$30</f>
        <v>33.840000000000003</v>
      </c>
      <c r="AB46" s="91">
        <f>[41]Novembro!$J$31</f>
        <v>37.440000000000005</v>
      </c>
      <c r="AC46" s="91">
        <f>[41]Novembro!$J$32</f>
        <v>63.72</v>
      </c>
      <c r="AD46" s="91">
        <f>[41]Novembro!$J$33</f>
        <v>29.16</v>
      </c>
      <c r="AE46" s="91">
        <f>[41]Novembro!$J$34</f>
        <v>20.16</v>
      </c>
      <c r="AF46" s="81">
        <f>MAX(B46:AE46)</f>
        <v>63.72</v>
      </c>
      <c r="AG46" s="90">
        <f>AVERAGE(B46:AE46)</f>
        <v>30.468000000000007</v>
      </c>
      <c r="AH46" s="11" t="s">
        <v>33</v>
      </c>
      <c r="AI46" t="s">
        <v>33</v>
      </c>
      <c r="AJ46" t="s">
        <v>33</v>
      </c>
    </row>
    <row r="47" spans="1:37" x14ac:dyDescent="0.2">
      <c r="A47" s="50" t="s">
        <v>21</v>
      </c>
      <c r="B47" s="91">
        <f>[42]Novembro!$J$5</f>
        <v>45.72</v>
      </c>
      <c r="C47" s="91">
        <f>[42]Novembro!$J$6</f>
        <v>29.880000000000003</v>
      </c>
      <c r="D47" s="91">
        <f>[42]Novembro!$J$7</f>
        <v>26.64</v>
      </c>
      <c r="E47" s="91">
        <f>[42]Novembro!$J$8</f>
        <v>27.36</v>
      </c>
      <c r="F47" s="91">
        <f>[42]Novembro!$J$9</f>
        <v>31.319999999999997</v>
      </c>
      <c r="G47" s="91">
        <f>[42]Novembro!$J$10</f>
        <v>30.6</v>
      </c>
      <c r="H47" s="91">
        <f>[42]Novembro!$J$11</f>
        <v>39.96</v>
      </c>
      <c r="I47" s="91">
        <f>[42]Novembro!$J$12</f>
        <v>37.080000000000005</v>
      </c>
      <c r="J47" s="91">
        <f>[42]Novembro!$J$13</f>
        <v>30.6</v>
      </c>
      <c r="K47" s="91">
        <f>[42]Novembro!$J$14</f>
        <v>28.8</v>
      </c>
      <c r="L47" s="91">
        <f>[42]Novembro!$J$15</f>
        <v>36</v>
      </c>
      <c r="M47" s="91">
        <f>[42]Novembro!$J$16</f>
        <v>45</v>
      </c>
      <c r="N47" s="91">
        <f>[42]Novembro!$J$17</f>
        <v>44.64</v>
      </c>
      <c r="O47" s="91">
        <f>[42]Novembro!$J$18</f>
        <v>25.56</v>
      </c>
      <c r="P47" s="91">
        <f>[42]Novembro!$J$19</f>
        <v>39.24</v>
      </c>
      <c r="Q47" s="91">
        <f>[42]Novembro!$J$20</f>
        <v>38.519999999999996</v>
      </c>
      <c r="R47" s="91">
        <f>[42]Novembro!$J$21</f>
        <v>43.56</v>
      </c>
      <c r="S47" s="91">
        <f>[42]Novembro!$J$22</f>
        <v>37.080000000000005</v>
      </c>
      <c r="T47" s="91">
        <f>[42]Novembro!$J$23</f>
        <v>24.12</v>
      </c>
      <c r="U47" s="91">
        <f>[42]Novembro!$J$24</f>
        <v>37.080000000000005</v>
      </c>
      <c r="V47" s="91">
        <f>[42]Novembro!$J$25</f>
        <v>25.2</v>
      </c>
      <c r="W47" s="91">
        <f>[42]Novembro!$J$26</f>
        <v>28.44</v>
      </c>
      <c r="X47" s="91">
        <f>[42]Novembro!$J$27</f>
        <v>27.36</v>
      </c>
      <c r="Y47" s="91">
        <f>[42]Novembro!$J$28</f>
        <v>34.92</v>
      </c>
      <c r="Z47" s="91">
        <f>[42]Novembro!$J$29</f>
        <v>47.519999999999996</v>
      </c>
      <c r="AA47" s="91">
        <f>[42]Novembro!$J$30</f>
        <v>38.159999999999997</v>
      </c>
      <c r="AB47" s="91">
        <f>[42]Novembro!$J$31</f>
        <v>31.680000000000003</v>
      </c>
      <c r="AC47" s="91">
        <f>[42]Novembro!$J$32</f>
        <v>43.92</v>
      </c>
      <c r="AD47" s="91">
        <f>[42]Novembro!$J$33</f>
        <v>36</v>
      </c>
      <c r="AE47" s="91">
        <f>[42]Novembro!$J$34</f>
        <v>50.4</v>
      </c>
      <c r="AF47" s="81">
        <f>MAX(B47:AE47)</f>
        <v>50.4</v>
      </c>
      <c r="AG47" s="90">
        <f>AVERAGE(B47:AE47)</f>
        <v>35.412000000000006</v>
      </c>
      <c r="AJ47" t="s">
        <v>33</v>
      </c>
    </row>
    <row r="48" spans="1:37" x14ac:dyDescent="0.2">
      <c r="A48" s="50" t="s">
        <v>32</v>
      </c>
      <c r="B48" s="91">
        <f>[43]Novembro!$J$5</f>
        <v>52.56</v>
      </c>
      <c r="C48" s="91">
        <f>[43]Novembro!$J$6</f>
        <v>66.239999999999995</v>
      </c>
      <c r="D48" s="91">
        <f>[43]Novembro!$J$7</f>
        <v>38.880000000000003</v>
      </c>
      <c r="E48" s="91">
        <f>[43]Novembro!$J$8</f>
        <v>43.92</v>
      </c>
      <c r="F48" s="91">
        <f>[43]Novembro!$J$9</f>
        <v>51.12</v>
      </c>
      <c r="G48" s="91">
        <f>[43]Novembro!$J$10</f>
        <v>35.28</v>
      </c>
      <c r="H48" s="91">
        <f>[43]Novembro!$J$11</f>
        <v>46.440000000000005</v>
      </c>
      <c r="I48" s="91">
        <f>[43]Novembro!$J$12</f>
        <v>39.96</v>
      </c>
      <c r="J48" s="91">
        <f>[43]Novembro!$J$13</f>
        <v>27.36</v>
      </c>
      <c r="K48" s="91">
        <f>[43]Novembro!$J$14</f>
        <v>33.119999999999997</v>
      </c>
      <c r="L48" s="91">
        <f>[43]Novembro!$J$15</f>
        <v>36</v>
      </c>
      <c r="M48" s="91">
        <f>[43]Novembro!$J$16</f>
        <v>41.4</v>
      </c>
      <c r="N48" s="91">
        <f>[43]Novembro!$J$17</f>
        <v>34.56</v>
      </c>
      <c r="O48" s="91">
        <f>[43]Novembro!$J$18</f>
        <v>32.4</v>
      </c>
      <c r="P48" s="91">
        <f>[43]Novembro!$J$19</f>
        <v>37.800000000000004</v>
      </c>
      <c r="Q48" s="91">
        <f>[43]Novembro!$J$20</f>
        <v>51.480000000000004</v>
      </c>
      <c r="R48" s="91">
        <f>[43]Novembro!$J$21</f>
        <v>46.440000000000005</v>
      </c>
      <c r="S48" s="91">
        <f>[43]Novembro!$J$22</f>
        <v>34.200000000000003</v>
      </c>
      <c r="T48" s="91">
        <f>[43]Novembro!$J$23</f>
        <v>41.76</v>
      </c>
      <c r="U48" s="91">
        <f>[43]Novembro!$J$24</f>
        <v>54.72</v>
      </c>
      <c r="V48" s="91">
        <f>[43]Novembro!$J$25</f>
        <v>25.56</v>
      </c>
      <c r="W48" s="91">
        <f>[43]Novembro!$J$26</f>
        <v>38.159999999999997</v>
      </c>
      <c r="X48" s="91">
        <f>[43]Novembro!$J$27</f>
        <v>35.64</v>
      </c>
      <c r="Y48" s="91">
        <f>[43]Novembro!$J$28</f>
        <v>33.119999999999997</v>
      </c>
      <c r="Z48" s="91">
        <f>[43]Novembro!$J$29</f>
        <v>43.92</v>
      </c>
      <c r="AA48" s="91">
        <f>[43]Novembro!$J$30</f>
        <v>51.480000000000004</v>
      </c>
      <c r="AB48" s="91">
        <f>[43]Novembro!$J$31</f>
        <v>36.72</v>
      </c>
      <c r="AC48" s="91">
        <f>[43]Novembro!$J$32</f>
        <v>39.24</v>
      </c>
      <c r="AD48" s="91">
        <f>[43]Novembro!$J$33</f>
        <v>48.6</v>
      </c>
      <c r="AE48" s="91">
        <f>[43]Novembro!$J$34</f>
        <v>46.800000000000004</v>
      </c>
      <c r="AF48" s="81">
        <f>MAX(B48:AE48)</f>
        <v>66.239999999999995</v>
      </c>
      <c r="AG48" s="90">
        <f>AVERAGE(B48:AE48)</f>
        <v>41.495999999999988</v>
      </c>
      <c r="AH48" s="11" t="s">
        <v>33</v>
      </c>
      <c r="AJ48" t="s">
        <v>33</v>
      </c>
    </row>
    <row r="49" spans="1:37" x14ac:dyDescent="0.2">
      <c r="A49" s="50" t="s">
        <v>19</v>
      </c>
      <c r="B49" s="91">
        <f>[44]Novembro!$J$5</f>
        <v>33.840000000000003</v>
      </c>
      <c r="C49" s="91">
        <f>[44]Novembro!$J$6</f>
        <v>30.96</v>
      </c>
      <c r="D49" s="91">
        <f>[44]Novembro!$J$7</f>
        <v>24.12</v>
      </c>
      <c r="E49" s="91">
        <f>[44]Novembro!$J$8</f>
        <v>28.08</v>
      </c>
      <c r="F49" s="91">
        <f>[44]Novembro!$J$9</f>
        <v>28.8</v>
      </c>
      <c r="G49" s="91">
        <f>[44]Novembro!$J$10</f>
        <v>47.16</v>
      </c>
      <c r="H49" s="91">
        <f>[44]Novembro!$J$11</f>
        <v>41.4</v>
      </c>
      <c r="I49" s="91">
        <f>[44]Novembro!$J$12</f>
        <v>23.759999999999998</v>
      </c>
      <c r="J49" s="91">
        <f>[44]Novembro!$J$13</f>
        <v>19.079999999999998</v>
      </c>
      <c r="K49" s="91">
        <f>[44]Novembro!$J$14</f>
        <v>22.68</v>
      </c>
      <c r="L49" s="91">
        <f>[44]Novembro!$J$15</f>
        <v>19.440000000000001</v>
      </c>
      <c r="M49" s="91">
        <f>[44]Novembro!$J$16</f>
        <v>30.96</v>
      </c>
      <c r="N49" s="91">
        <f>[44]Novembro!$J$17</f>
        <v>27.720000000000002</v>
      </c>
      <c r="O49" s="91">
        <f>[44]Novembro!$J$18</f>
        <v>20.88</v>
      </c>
      <c r="P49" s="91">
        <f>[44]Novembro!$J$19</f>
        <v>32.04</v>
      </c>
      <c r="Q49" s="91">
        <f>[44]Novembro!$J$20</f>
        <v>36</v>
      </c>
      <c r="R49" s="91">
        <f>[44]Novembro!$J$21</f>
        <v>34.200000000000003</v>
      </c>
      <c r="S49" s="91">
        <f>[44]Novembro!$J$22</f>
        <v>23.759999999999998</v>
      </c>
      <c r="T49" s="91">
        <f>[44]Novembro!$J$23</f>
        <v>19.8</v>
      </c>
      <c r="U49" s="91">
        <f>[44]Novembro!$J$24</f>
        <v>26.64</v>
      </c>
      <c r="V49" s="91">
        <f>[44]Novembro!$J$25</f>
        <v>41.04</v>
      </c>
      <c r="W49" s="91">
        <f>[44]Novembro!$J$26</f>
        <v>21.6</v>
      </c>
      <c r="X49" s="91">
        <f>[44]Novembro!$J$27</f>
        <v>20.52</v>
      </c>
      <c r="Y49" s="91">
        <f>[44]Novembro!$J$28</f>
        <v>24.48</v>
      </c>
      <c r="Z49" s="91">
        <f>[44]Novembro!$J$29</f>
        <v>26.28</v>
      </c>
      <c r="AA49" s="91">
        <f>[44]Novembro!$J$30</f>
        <v>26.28</v>
      </c>
      <c r="AB49" s="91">
        <f>[44]Novembro!$J$31</f>
        <v>41.04</v>
      </c>
      <c r="AC49" s="91">
        <f>[44]Novembro!$J$32</f>
        <v>47.88</v>
      </c>
      <c r="AD49" s="91">
        <f>[44]Novembro!$J$33</f>
        <v>33.480000000000004</v>
      </c>
      <c r="AE49" s="91">
        <f>[44]Novembro!$J$34</f>
        <v>24.48</v>
      </c>
      <c r="AF49" s="81">
        <f>MAX(B49:AE49)</f>
        <v>47.88</v>
      </c>
      <c r="AG49" s="90">
        <f>AVERAGE(B49:AE49)</f>
        <v>29.279999999999994</v>
      </c>
      <c r="AK49" t="s">
        <v>33</v>
      </c>
    </row>
    <row r="50" spans="1:37" s="5" customFormat="1" ht="17.100000000000001" customHeight="1" x14ac:dyDescent="0.2">
      <c r="A50" s="51" t="s">
        <v>22</v>
      </c>
      <c r="B50" s="92">
        <f>MAX(B5:B49)</f>
        <v>66.239999999999995</v>
      </c>
      <c r="C50" s="92">
        <f t="shared" ref="C50:AE50" si="7">MAX(C5:C49)</f>
        <v>66.239999999999995</v>
      </c>
      <c r="D50" s="92">
        <f t="shared" si="7"/>
        <v>57.6</v>
      </c>
      <c r="E50" s="92">
        <f t="shared" si="7"/>
        <v>63.72</v>
      </c>
      <c r="F50" s="92">
        <f t="shared" si="7"/>
        <v>75.239999999999995</v>
      </c>
      <c r="G50" s="92">
        <f t="shared" si="7"/>
        <v>57.960000000000008</v>
      </c>
      <c r="H50" s="92">
        <f t="shared" si="7"/>
        <v>80.64</v>
      </c>
      <c r="I50" s="92">
        <f t="shared" si="7"/>
        <v>40.680000000000007</v>
      </c>
      <c r="J50" s="92">
        <f t="shared" si="7"/>
        <v>30.96</v>
      </c>
      <c r="K50" s="92">
        <f t="shared" si="7"/>
        <v>46.440000000000005</v>
      </c>
      <c r="L50" s="92">
        <f t="shared" si="7"/>
        <v>73.8</v>
      </c>
      <c r="M50" s="92">
        <f t="shared" si="7"/>
        <v>77.400000000000006</v>
      </c>
      <c r="N50" s="92">
        <f t="shared" si="7"/>
        <v>48.6</v>
      </c>
      <c r="O50" s="92">
        <f t="shared" si="7"/>
        <v>41.4</v>
      </c>
      <c r="P50" s="92">
        <f t="shared" si="7"/>
        <v>60.12</v>
      </c>
      <c r="Q50" s="92">
        <f t="shared" si="7"/>
        <v>54.36</v>
      </c>
      <c r="R50" s="92">
        <f t="shared" si="7"/>
        <v>59.04</v>
      </c>
      <c r="S50" s="92">
        <f t="shared" si="7"/>
        <v>51.480000000000004</v>
      </c>
      <c r="T50" s="92">
        <f t="shared" si="7"/>
        <v>55.800000000000004</v>
      </c>
      <c r="U50" s="92">
        <f t="shared" si="7"/>
        <v>64.8</v>
      </c>
      <c r="V50" s="92">
        <f t="shared" si="7"/>
        <v>45</v>
      </c>
      <c r="W50" s="92">
        <f t="shared" si="7"/>
        <v>58.680000000000007</v>
      </c>
      <c r="X50" s="92">
        <f t="shared" si="7"/>
        <v>47.88</v>
      </c>
      <c r="Y50" s="92">
        <f t="shared" si="7"/>
        <v>48.96</v>
      </c>
      <c r="Z50" s="92">
        <f t="shared" si="7"/>
        <v>52.92</v>
      </c>
      <c r="AA50" s="92">
        <f t="shared" si="7"/>
        <v>53.64</v>
      </c>
      <c r="AB50" s="92">
        <f t="shared" si="7"/>
        <v>60.839999999999996</v>
      </c>
      <c r="AC50" s="92">
        <f t="shared" si="7"/>
        <v>70.2</v>
      </c>
      <c r="AD50" s="92">
        <f t="shared" si="7"/>
        <v>66.600000000000009</v>
      </c>
      <c r="AE50" s="92">
        <f t="shared" si="7"/>
        <v>79.56</v>
      </c>
      <c r="AF50" s="81">
        <f>MAX(AF5:AF49)</f>
        <v>80.64</v>
      </c>
      <c r="AG50" s="90">
        <f>AVERAGE(B50:AE50)</f>
        <v>58.559999999999995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8"/>
      <c r="AE51" s="52"/>
      <c r="AF51" s="46"/>
      <c r="AG51" s="47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119"/>
      <c r="U52" s="119"/>
      <c r="V52" s="119"/>
      <c r="W52" s="119"/>
      <c r="X52" s="119"/>
      <c r="Y52" s="94"/>
      <c r="Z52" s="94"/>
      <c r="AA52" s="94"/>
      <c r="AB52" s="94"/>
      <c r="AC52" s="94"/>
      <c r="AD52" s="94"/>
      <c r="AE52" s="94"/>
      <c r="AF52" s="46"/>
      <c r="AG52" s="45"/>
    </row>
    <row r="53" spans="1:37" x14ac:dyDescent="0.2">
      <c r="A53" s="44"/>
      <c r="B53" s="94"/>
      <c r="C53" s="94"/>
      <c r="D53" s="94"/>
      <c r="E53" s="94"/>
      <c r="F53" s="94"/>
      <c r="G53" s="94"/>
      <c r="H53" s="94"/>
      <c r="I53" s="94"/>
      <c r="J53" s="95"/>
      <c r="K53" s="95"/>
      <c r="L53" s="95"/>
      <c r="M53" s="95"/>
      <c r="N53" s="95"/>
      <c r="O53" s="95"/>
      <c r="P53" s="95"/>
      <c r="Q53" s="94"/>
      <c r="R53" s="94"/>
      <c r="S53" s="94"/>
      <c r="T53" s="120"/>
      <c r="U53" s="120"/>
      <c r="V53" s="120"/>
      <c r="W53" s="120"/>
      <c r="X53" s="120"/>
      <c r="Y53" s="94"/>
      <c r="Z53" s="94"/>
      <c r="AA53" s="94"/>
      <c r="AB53" s="94"/>
      <c r="AC53" s="94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48"/>
      <c r="AE54" s="48"/>
      <c r="AF54" s="46"/>
      <c r="AG54" s="72"/>
    </row>
    <row r="55" spans="1:37" x14ac:dyDescent="0.2">
      <c r="A55" s="4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48"/>
      <c r="AF55" s="46"/>
      <c r="AG55" s="47"/>
      <c r="AJ55" t="s">
        <v>33</v>
      </c>
    </row>
    <row r="56" spans="1:37" x14ac:dyDescent="0.2">
      <c r="A56" s="4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49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F58" s="7"/>
    </row>
    <row r="61" spans="1:37" x14ac:dyDescent="0.2">
      <c r="R61" s="2" t="s">
        <v>33</v>
      </c>
      <c r="S61" s="2" t="s">
        <v>33</v>
      </c>
    </row>
    <row r="62" spans="1:37" x14ac:dyDescent="0.2">
      <c r="N62" s="2" t="s">
        <v>33</v>
      </c>
      <c r="O62" s="2" t="s">
        <v>33</v>
      </c>
      <c r="S62" s="2" t="s">
        <v>33</v>
      </c>
      <c r="AJ62" t="s">
        <v>33</v>
      </c>
    </row>
    <row r="63" spans="1:37" x14ac:dyDescent="0.2">
      <c r="N63" s="2" t="s">
        <v>33</v>
      </c>
    </row>
    <row r="64" spans="1:37" x14ac:dyDescent="0.2">
      <c r="G64" s="2" t="s">
        <v>33</v>
      </c>
    </row>
    <row r="65" spans="7:33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G65" s="1" t="s">
        <v>33</v>
      </c>
    </row>
    <row r="66" spans="7:33" x14ac:dyDescent="0.2">
      <c r="K66" s="2" t="s">
        <v>33</v>
      </c>
    </row>
    <row r="67" spans="7:33" x14ac:dyDescent="0.2">
      <c r="K67" s="2" t="s">
        <v>33</v>
      </c>
    </row>
    <row r="68" spans="7:33" x14ac:dyDescent="0.2">
      <c r="G68" s="2" t="s">
        <v>33</v>
      </c>
      <c r="H68" s="2" t="s">
        <v>33</v>
      </c>
    </row>
    <row r="69" spans="7:33" x14ac:dyDescent="0.2">
      <c r="P69" s="2" t="s">
        <v>33</v>
      </c>
    </row>
    <row r="71" spans="7:33" x14ac:dyDescent="0.2">
      <c r="H71" s="2" t="s">
        <v>33</v>
      </c>
      <c r="Z71" s="2" t="s">
        <v>33</v>
      </c>
    </row>
    <row r="72" spans="7:33" x14ac:dyDescent="0.2">
      <c r="I72" s="2" t="s">
        <v>33</v>
      </c>
      <c r="T72" s="2" t="s">
        <v>33</v>
      </c>
    </row>
  </sheetData>
  <mergeCells count="35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showGridLines="0" tabSelected="1" zoomScale="90" zoomScaleNormal="90" workbookViewId="0">
      <selection activeCell="AJ38" sqref="AJ38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" style="9" customWidth="1"/>
    <col min="35" max="35" width="9.140625" hidden="1" customWidth="1"/>
  </cols>
  <sheetData>
    <row r="1" spans="1:34" ht="20.100000000000001" customHeight="1" x14ac:dyDescent="0.2">
      <c r="A1" s="129" t="s">
        <v>219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1"/>
    </row>
    <row r="2" spans="1:34" s="4" customFormat="1" ht="20.100000000000001" customHeight="1" x14ac:dyDescent="0.2">
      <c r="A2" s="149" t="s">
        <v>20</v>
      </c>
      <c r="B2" s="146" t="str">
        <f>SUBSTITUTE("Novembro / 2024","nov/24","Novembro / 2024")</f>
        <v>Novembro / 2024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4" s="5" customFormat="1" ht="20.100000000000001" customHeight="1" x14ac:dyDescent="0.2">
      <c r="A3" s="149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9">
        <v>30</v>
      </c>
      <c r="AF3" s="78" t="s">
        <v>27</v>
      </c>
      <c r="AG3" s="80" t="s">
        <v>25</v>
      </c>
      <c r="AH3" s="144" t="s">
        <v>220</v>
      </c>
    </row>
    <row r="4" spans="1:34" s="5" customFormat="1" ht="20.100000000000001" customHeight="1" x14ac:dyDescent="0.2">
      <c r="A4" s="14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78" t="s">
        <v>23</v>
      </c>
      <c r="AG4" s="80" t="s">
        <v>23</v>
      </c>
      <c r="AH4" s="145" t="s">
        <v>23</v>
      </c>
    </row>
    <row r="5" spans="1:34" s="5" customFormat="1" x14ac:dyDescent="0.2">
      <c r="A5" s="50" t="s">
        <v>28</v>
      </c>
      <c r="B5" s="88">
        <f>[1]Novembro!$K$5</f>
        <v>4.5999999999999996</v>
      </c>
      <c r="C5" s="88">
        <f>[1]Novembro!$K$6</f>
        <v>60.999999999999993</v>
      </c>
      <c r="D5" s="88">
        <f>[1]Novembro!$K$7</f>
        <v>34.199999999999996</v>
      </c>
      <c r="E5" s="88">
        <f>[1]Novembro!$K$8</f>
        <v>0.2</v>
      </c>
      <c r="F5" s="88">
        <f>[1]Novembro!$K$9</f>
        <v>6.0000000000000009</v>
      </c>
      <c r="G5" s="88">
        <f>[1]Novembro!$K$10</f>
        <v>22.999999999999996</v>
      </c>
      <c r="H5" s="88">
        <f>[1]Novembro!$K$11</f>
        <v>40.200000000000003</v>
      </c>
      <c r="I5" s="88">
        <f>[1]Novembro!$K$12</f>
        <v>5.6000000000000005</v>
      </c>
      <c r="J5" s="88">
        <f>[1]Novembro!$K$13</f>
        <v>0</v>
      </c>
      <c r="K5" s="88">
        <f>[1]Novembro!$K$14</f>
        <v>0</v>
      </c>
      <c r="L5" s="88">
        <f>[1]Novembro!$K$15</f>
        <v>0</v>
      </c>
      <c r="M5" s="88">
        <f>[1]Novembro!$K$16</f>
        <v>0</v>
      </c>
      <c r="N5" s="88">
        <f>[1]Novembro!$K$17</f>
        <v>0.8</v>
      </c>
      <c r="O5" s="88">
        <f>[1]Novembro!$K$18</f>
        <v>0</v>
      </c>
      <c r="P5" s="88">
        <f>[1]Novembro!$K$19</f>
        <v>0.2</v>
      </c>
      <c r="Q5" s="88">
        <f>[1]Novembro!$K$20</f>
        <v>0</v>
      </c>
      <c r="R5" s="88">
        <f>[1]Novembro!$K$21</f>
        <v>1.7999999999999998</v>
      </c>
      <c r="S5" s="88">
        <f>[1]Novembro!$K$22</f>
        <v>0</v>
      </c>
      <c r="T5" s="88">
        <f>[1]Novembro!$K$23</f>
        <v>0.8</v>
      </c>
      <c r="U5" s="88">
        <f>[1]Novembro!$K$24</f>
        <v>0</v>
      </c>
      <c r="V5" s="88">
        <f>[1]Novembro!$K$25</f>
        <v>3</v>
      </c>
      <c r="W5" s="88">
        <f>[1]Novembro!$K$26</f>
        <v>1</v>
      </c>
      <c r="X5" s="88">
        <f>[1]Novembro!$K$27</f>
        <v>0</v>
      </c>
      <c r="Y5" s="88">
        <f>[1]Novembro!$K$28</f>
        <v>0</v>
      </c>
      <c r="Z5" s="88">
        <f>[1]Novembro!$K$29</f>
        <v>0</v>
      </c>
      <c r="AA5" s="88">
        <f>[1]Novembro!$K$30</f>
        <v>0</v>
      </c>
      <c r="AB5" s="88">
        <f>[1]Novembro!$K$31</f>
        <v>0</v>
      </c>
      <c r="AC5" s="88">
        <f>[1]Novembro!$K$32</f>
        <v>0</v>
      </c>
      <c r="AD5" s="88">
        <f>[1]Novembro!$K$33</f>
        <v>3.2</v>
      </c>
      <c r="AE5" s="88">
        <f>[1]Novembro!$K$34</f>
        <v>11</v>
      </c>
      <c r="AF5" s="81">
        <f>SUM(B5:AE5)</f>
        <v>196.6</v>
      </c>
      <c r="AG5" s="82">
        <f t="shared" ref="AG5:AG11" si="1">MAX(B5:AE5)</f>
        <v>60.999999999999993</v>
      </c>
      <c r="AH5" s="56">
        <f t="shared" ref="AH5:AH11" si="2">COUNTIF(B5:AE5,"=0,0")</f>
        <v>14</v>
      </c>
    </row>
    <row r="6" spans="1:34" x14ac:dyDescent="0.2">
      <c r="A6" s="50" t="s">
        <v>0</v>
      </c>
      <c r="B6" s="91">
        <f>[2]Novembro!$K$5</f>
        <v>10.199999999999999</v>
      </c>
      <c r="C6" s="91">
        <f>[2]Novembro!$K$6</f>
        <v>0.8</v>
      </c>
      <c r="D6" s="91">
        <f>[2]Novembro!$K$7</f>
        <v>0.4</v>
      </c>
      <c r="E6" s="91">
        <f>[2]Novembro!$K$8</f>
        <v>11.600000000000001</v>
      </c>
      <c r="F6" s="91">
        <f>[2]Novembro!$K$9</f>
        <v>0.2</v>
      </c>
      <c r="G6" s="91">
        <f>[2]Novembro!$K$10</f>
        <v>34.6</v>
      </c>
      <c r="H6" s="91">
        <f>[2]Novembro!$K$11</f>
        <v>0.4</v>
      </c>
      <c r="I6" s="91">
        <f>[2]Novembro!$K$12</f>
        <v>0</v>
      </c>
      <c r="J6" s="91">
        <f>[2]Novembro!$K$13</f>
        <v>0</v>
      </c>
      <c r="K6" s="91">
        <f>[2]Novembro!$K$14</f>
        <v>0</v>
      </c>
      <c r="L6" s="91">
        <f>[2]Novembro!$K$15</f>
        <v>0</v>
      </c>
      <c r="M6" s="91">
        <f>[2]Novembro!$K$16</f>
        <v>0.8</v>
      </c>
      <c r="N6" s="91">
        <f>[2]Novembro!$K$17</f>
        <v>0</v>
      </c>
      <c r="O6" s="91">
        <f>[2]Novembro!$K$18</f>
        <v>0</v>
      </c>
      <c r="P6" s="91">
        <f>[2]Novembro!$K$19</f>
        <v>0</v>
      </c>
      <c r="Q6" s="91">
        <f>[2]Novembro!$K$20</f>
        <v>0</v>
      </c>
      <c r="R6" s="91">
        <f>[2]Novembro!$K$21</f>
        <v>0</v>
      </c>
      <c r="S6" s="91">
        <f>[2]Novembro!$K$22</f>
        <v>0</v>
      </c>
      <c r="T6" s="91">
        <f>[2]Novembro!$K$23</f>
        <v>0</v>
      </c>
      <c r="U6" s="91">
        <f>[2]Novembro!$K$24</f>
        <v>1.6</v>
      </c>
      <c r="V6" s="91">
        <f>[2]Novembro!$K$25</f>
        <v>1.2</v>
      </c>
      <c r="W6" s="91">
        <f>[2]Novembro!$K$26</f>
        <v>1.4</v>
      </c>
      <c r="X6" s="91">
        <f>[2]Novembro!$K$27</f>
        <v>0</v>
      </c>
      <c r="Y6" s="91">
        <f>[2]Novembro!$K$28</f>
        <v>0</v>
      </c>
      <c r="Z6" s="91">
        <f>[2]Novembro!$K$29</f>
        <v>0</v>
      </c>
      <c r="AA6" s="91">
        <f>[2]Novembro!$K$30</f>
        <v>0</v>
      </c>
      <c r="AB6" s="91">
        <f>[2]Novembro!$K$31</f>
        <v>0</v>
      </c>
      <c r="AC6" s="91">
        <f>[2]Novembro!$K$32</f>
        <v>0.4</v>
      </c>
      <c r="AD6" s="91">
        <f>[2]Novembro!$K$33</f>
        <v>1.4</v>
      </c>
      <c r="AE6" s="91">
        <f>[2]Novembro!$K$34</f>
        <v>6.4</v>
      </c>
      <c r="AF6" s="81">
        <f t="shared" ref="AF6:AF71" si="3">SUM(B6:AE6)</f>
        <v>71.400000000000006</v>
      </c>
      <c r="AG6" s="82">
        <f t="shared" si="1"/>
        <v>34.6</v>
      </c>
      <c r="AH6" s="56">
        <f t="shared" si="2"/>
        <v>16</v>
      </c>
    </row>
    <row r="7" spans="1:34" x14ac:dyDescent="0.2">
      <c r="A7" s="50" t="s">
        <v>86</v>
      </c>
      <c r="B7" s="91">
        <f>[3]Novembro!$K$5</f>
        <v>1.2</v>
      </c>
      <c r="C7" s="91">
        <f>[3]Novembro!$K$6</f>
        <v>7.4</v>
      </c>
      <c r="D7" s="91">
        <f>[3]Novembro!$K$7</f>
        <v>40.599999999999994</v>
      </c>
      <c r="E7" s="91">
        <f>[3]Novembro!$K$8</f>
        <v>0.2</v>
      </c>
      <c r="F7" s="91">
        <f>[3]Novembro!$K$9</f>
        <v>5.2</v>
      </c>
      <c r="G7" s="91">
        <f>[3]Novembro!$K$10</f>
        <v>1</v>
      </c>
      <c r="H7" s="91">
        <f>[3]Novembro!$K$11</f>
        <v>36.400000000000006</v>
      </c>
      <c r="I7" s="91">
        <f>[3]Novembro!$K$12</f>
        <v>0</v>
      </c>
      <c r="J7" s="91">
        <f>[3]Novembro!$K$13</f>
        <v>0</v>
      </c>
      <c r="K7" s="91">
        <f>[3]Novembro!$K$14</f>
        <v>0</v>
      </c>
      <c r="L7" s="91">
        <f>[3]Novembro!$K$15</f>
        <v>0</v>
      </c>
      <c r="M7" s="91">
        <f>[3]Novembro!$K$16</f>
        <v>0</v>
      </c>
      <c r="N7" s="91">
        <f>[3]Novembro!$K$17</f>
        <v>0.8</v>
      </c>
      <c r="O7" s="91">
        <f>[3]Novembro!$K$18</f>
        <v>0</v>
      </c>
      <c r="P7" s="91">
        <f>[3]Novembro!$K$19</f>
        <v>0</v>
      </c>
      <c r="Q7" s="91">
        <f>[3]Novembro!$K$20</f>
        <v>0</v>
      </c>
      <c r="R7" s="91">
        <f>[3]Novembro!$K$21</f>
        <v>0</v>
      </c>
      <c r="S7" s="91">
        <f>[3]Novembro!$K$22</f>
        <v>0</v>
      </c>
      <c r="T7" s="91">
        <f>[3]Novembro!$K$23</f>
        <v>0</v>
      </c>
      <c r="U7" s="91">
        <f>[3]Novembro!$K$24</f>
        <v>10</v>
      </c>
      <c r="V7" s="91">
        <f>[3]Novembro!$K$25</f>
        <v>5.8</v>
      </c>
      <c r="W7" s="91">
        <f>[3]Novembro!$K$26</f>
        <v>8.7999999999999989</v>
      </c>
      <c r="X7" s="91">
        <f>[3]Novembro!$K$27</f>
        <v>0</v>
      </c>
      <c r="Y7" s="91">
        <f>[3]Novembro!$K$28</f>
        <v>0</v>
      </c>
      <c r="Z7" s="91">
        <f>[3]Novembro!$K$29</f>
        <v>0</v>
      </c>
      <c r="AA7" s="91">
        <f>[3]Novembro!$K$30</f>
        <v>0</v>
      </c>
      <c r="AB7" s="91">
        <f>[3]Novembro!$K$31</f>
        <v>8.4</v>
      </c>
      <c r="AC7" s="91">
        <f>[3]Novembro!$K$32</f>
        <v>0</v>
      </c>
      <c r="AD7" s="91">
        <f>[3]Novembro!$K$33</f>
        <v>6.6</v>
      </c>
      <c r="AE7" s="91">
        <f>[3]Novembro!$K$34</f>
        <v>0.4</v>
      </c>
      <c r="AF7" s="81">
        <f t="shared" si="3"/>
        <v>132.80000000000001</v>
      </c>
      <c r="AG7" s="82">
        <f t="shared" si="1"/>
        <v>40.599999999999994</v>
      </c>
      <c r="AH7" s="56">
        <f t="shared" si="2"/>
        <v>16</v>
      </c>
    </row>
    <row r="8" spans="1:34" x14ac:dyDescent="0.2">
      <c r="A8" s="50" t="s">
        <v>1</v>
      </c>
      <c r="B8" s="91">
        <f>[4]Novembro!$K$5</f>
        <v>10.4</v>
      </c>
      <c r="C8" s="91">
        <f>[4]Novembro!$K$6</f>
        <v>0.4</v>
      </c>
      <c r="D8" s="91">
        <f>[4]Novembro!$K$7</f>
        <v>19.2</v>
      </c>
      <c r="E8" s="91">
        <f>[4]Novembro!$K$8</f>
        <v>0.2</v>
      </c>
      <c r="F8" s="91">
        <f>[4]Novembro!$K$9</f>
        <v>0</v>
      </c>
      <c r="G8" s="91">
        <f>[4]Novembro!$K$10</f>
        <v>0.60000000000000009</v>
      </c>
      <c r="H8" s="91">
        <f>[4]Novembro!$K$11</f>
        <v>39.400000000000006</v>
      </c>
      <c r="I8" s="91">
        <f>[4]Novembro!$K$12</f>
        <v>1</v>
      </c>
      <c r="J8" s="91">
        <f>[4]Novembro!$K$13</f>
        <v>0</v>
      </c>
      <c r="K8" s="91">
        <f>[4]Novembro!$K$14</f>
        <v>0</v>
      </c>
      <c r="L8" s="91">
        <f>[4]Novembro!$K$15</f>
        <v>0</v>
      </c>
      <c r="M8" s="91">
        <f>[4]Novembro!$K$16</f>
        <v>0</v>
      </c>
      <c r="N8" s="91">
        <f>[4]Novembro!$K$17</f>
        <v>0</v>
      </c>
      <c r="O8" s="91">
        <f>[4]Novembro!$K$18</f>
        <v>0</v>
      </c>
      <c r="P8" s="91">
        <f>[4]Novembro!$K$19</f>
        <v>0</v>
      </c>
      <c r="Q8" s="91">
        <f>[4]Novembro!$K$20</f>
        <v>0</v>
      </c>
      <c r="R8" s="91">
        <f>[4]Novembro!$K$21</f>
        <v>5.6</v>
      </c>
      <c r="S8" s="91">
        <f>[4]Novembro!$K$22</f>
        <v>0</v>
      </c>
      <c r="T8" s="91">
        <f>[4]Novembro!$K$23</f>
        <v>1.8</v>
      </c>
      <c r="U8" s="91">
        <f>[4]Novembro!$K$24</f>
        <v>15.6</v>
      </c>
      <c r="V8" s="91">
        <f>[4]Novembro!$K$25</f>
        <v>1.2</v>
      </c>
      <c r="W8" s="91">
        <f>[4]Novembro!$K$26</f>
        <v>1.8</v>
      </c>
      <c r="X8" s="91">
        <f>[4]Novembro!$K$27</f>
        <v>0.4</v>
      </c>
      <c r="Y8" s="91">
        <f>[4]Novembro!$K$28</f>
        <v>0.2</v>
      </c>
      <c r="Z8" s="91">
        <f>[4]Novembro!$K$29</f>
        <v>0</v>
      </c>
      <c r="AA8" s="91">
        <f>[4]Novembro!$K$30</f>
        <v>0</v>
      </c>
      <c r="AB8" s="91">
        <f>[4]Novembro!$K$31</f>
        <v>0</v>
      </c>
      <c r="AC8" s="91">
        <f>[4]Novembro!$K$32</f>
        <v>0</v>
      </c>
      <c r="AD8" s="91">
        <f>[4]Novembro!$K$33</f>
        <v>0</v>
      </c>
      <c r="AE8" s="91">
        <f>[4]Novembro!$K$34</f>
        <v>0</v>
      </c>
      <c r="AF8" s="81">
        <f t="shared" si="3"/>
        <v>97.8</v>
      </c>
      <c r="AG8" s="82">
        <f t="shared" si="1"/>
        <v>39.400000000000006</v>
      </c>
      <c r="AH8" s="56">
        <f t="shared" si="2"/>
        <v>16</v>
      </c>
    </row>
    <row r="9" spans="1:34" x14ac:dyDescent="0.2">
      <c r="A9" s="50" t="s">
        <v>149</v>
      </c>
      <c r="B9" s="91">
        <f>[5]Novembro!$K$5</f>
        <v>18.600000000000001</v>
      </c>
      <c r="C9" s="91">
        <f>[5]Novembro!$K$6</f>
        <v>5.6</v>
      </c>
      <c r="D9" s="91">
        <f>[5]Novembro!$K$7</f>
        <v>5.4</v>
      </c>
      <c r="E9" s="91">
        <f>[5]Novembro!$K$8</f>
        <v>0</v>
      </c>
      <c r="F9" s="91">
        <f>[5]Novembro!$K$9</f>
        <v>3.8000000000000003</v>
      </c>
      <c r="G9" s="91">
        <f>[5]Novembro!$K$10</f>
        <v>3.6000000000000005</v>
      </c>
      <c r="H9" s="91">
        <f>[5]Novembro!$K$11</f>
        <v>7.2</v>
      </c>
      <c r="I9" s="91">
        <f>[5]Novembro!$K$12</f>
        <v>0</v>
      </c>
      <c r="J9" s="91">
        <f>[5]Novembro!$K$13</f>
        <v>0</v>
      </c>
      <c r="K9" s="91">
        <f>[5]Novembro!$K$14</f>
        <v>0</v>
      </c>
      <c r="L9" s="91">
        <f>[5]Novembro!$K$15</f>
        <v>0</v>
      </c>
      <c r="M9" s="91">
        <f>[5]Novembro!$K$16</f>
        <v>2.4000000000000004</v>
      </c>
      <c r="N9" s="91">
        <f>[5]Novembro!$K$17</f>
        <v>0</v>
      </c>
      <c r="O9" s="91">
        <f>[5]Novembro!$K$18</f>
        <v>0</v>
      </c>
      <c r="P9" s="91">
        <f>[5]Novembro!$K$19</f>
        <v>0</v>
      </c>
      <c r="Q9" s="91">
        <f>[5]Novembro!$K$20</f>
        <v>0</v>
      </c>
      <c r="R9" s="91">
        <f>[5]Novembro!$K$21</f>
        <v>0</v>
      </c>
      <c r="S9" s="91">
        <f>[5]Novembro!$K$22</f>
        <v>0</v>
      </c>
      <c r="T9" s="91">
        <f>[5]Novembro!$K$23</f>
        <v>0</v>
      </c>
      <c r="U9" s="91">
        <f>[5]Novembro!$K$24</f>
        <v>6.2</v>
      </c>
      <c r="V9" s="91">
        <f>[5]Novembro!$K$25</f>
        <v>10.6</v>
      </c>
      <c r="W9" s="91">
        <f>[5]Novembro!$K$26</f>
        <v>0</v>
      </c>
      <c r="X9" s="91">
        <f>[5]Novembro!$K$27</f>
        <v>0</v>
      </c>
      <c r="Y9" s="91">
        <f>[5]Novembro!$K$28</f>
        <v>0</v>
      </c>
      <c r="Z9" s="91">
        <f>[5]Novembro!$K$29</f>
        <v>0</v>
      </c>
      <c r="AA9" s="91">
        <f>[5]Novembro!$K$30</f>
        <v>0</v>
      </c>
      <c r="AB9" s="91">
        <f>[5]Novembro!$K$31</f>
        <v>0</v>
      </c>
      <c r="AC9" s="91">
        <f>[5]Novembro!$K$32</f>
        <v>3.5999999999999996</v>
      </c>
      <c r="AD9" s="91">
        <f>[5]Novembro!$K$33</f>
        <v>5.4</v>
      </c>
      <c r="AE9" s="91">
        <f>[5]Novembro!$K$34</f>
        <v>1.4</v>
      </c>
      <c r="AF9" s="81">
        <f t="shared" si="3"/>
        <v>73.800000000000011</v>
      </c>
      <c r="AG9" s="82">
        <f t="shared" si="1"/>
        <v>18.600000000000001</v>
      </c>
      <c r="AH9" s="56">
        <f t="shared" si="2"/>
        <v>18</v>
      </c>
    </row>
    <row r="10" spans="1:34" x14ac:dyDescent="0.2">
      <c r="A10" s="50" t="s">
        <v>93</v>
      </c>
      <c r="B10" s="91">
        <f>[6]Novembro!$K$5</f>
        <v>2.8</v>
      </c>
      <c r="C10" s="91">
        <f>[6]Novembro!$K$6</f>
        <v>12</v>
      </c>
      <c r="D10" s="91">
        <f>[6]Novembro!$K$7</f>
        <v>6.2</v>
      </c>
      <c r="E10" s="91">
        <f>[6]Novembro!$K$8</f>
        <v>0.4</v>
      </c>
      <c r="F10" s="91">
        <f>[6]Novembro!$K$9</f>
        <v>0</v>
      </c>
      <c r="G10" s="91">
        <f>[6]Novembro!$K$10</f>
        <v>0</v>
      </c>
      <c r="H10" s="91">
        <f>[6]Novembro!$K$11</f>
        <v>26.000000000000004</v>
      </c>
      <c r="I10" s="91">
        <f>[6]Novembro!$K$12</f>
        <v>11.6</v>
      </c>
      <c r="J10" s="91">
        <f>[6]Novembro!$K$13</f>
        <v>0</v>
      </c>
      <c r="K10" s="91">
        <f>[6]Novembro!$K$14</f>
        <v>0</v>
      </c>
      <c r="L10" s="91">
        <f>[6]Novembro!$K$15</f>
        <v>0</v>
      </c>
      <c r="M10" s="91">
        <f>[6]Novembro!$K$16</f>
        <v>16.2</v>
      </c>
      <c r="N10" s="91">
        <f>[6]Novembro!$K$17</f>
        <v>0.2</v>
      </c>
      <c r="O10" s="91">
        <f>[6]Novembro!$K$18</f>
        <v>0</v>
      </c>
      <c r="P10" s="91">
        <f>[6]Novembro!$K$19</f>
        <v>22.999999999999996</v>
      </c>
      <c r="Q10" s="91">
        <f>[6]Novembro!$K$20</f>
        <v>5.4</v>
      </c>
      <c r="R10" s="91">
        <f>[6]Novembro!$K$21</f>
        <v>0</v>
      </c>
      <c r="S10" s="91">
        <f>[6]Novembro!$K$22</f>
        <v>10.6</v>
      </c>
      <c r="T10" s="91">
        <f>[6]Novembro!$K$23</f>
        <v>2.6000000000000005</v>
      </c>
      <c r="U10" s="91">
        <f>[6]Novembro!$K$24</f>
        <v>0</v>
      </c>
      <c r="V10" s="91">
        <f>[6]Novembro!$K$25</f>
        <v>0.4</v>
      </c>
      <c r="W10" s="91">
        <f>[6]Novembro!$K$26</f>
        <v>0</v>
      </c>
      <c r="X10" s="91">
        <f>[6]Novembro!$K$27</f>
        <v>0.4</v>
      </c>
      <c r="Y10" s="91">
        <f>[6]Novembro!$K$28</f>
        <v>0</v>
      </c>
      <c r="Z10" s="91">
        <f>[6]Novembro!$K$29</f>
        <v>0</v>
      </c>
      <c r="AA10" s="91">
        <f>[6]Novembro!$K$30</f>
        <v>0</v>
      </c>
      <c r="AB10" s="91">
        <f>[6]Novembro!$K$31</f>
        <v>23.599999999999998</v>
      </c>
      <c r="AC10" s="91">
        <f>[6]Novembro!$K$32</f>
        <v>0</v>
      </c>
      <c r="AD10" s="91">
        <f>[6]Novembro!$K$33</f>
        <v>0</v>
      </c>
      <c r="AE10" s="91">
        <f>[6]Novembro!$K$34</f>
        <v>16</v>
      </c>
      <c r="AF10" s="81">
        <f t="shared" si="3"/>
        <v>157.4</v>
      </c>
      <c r="AG10" s="82">
        <f t="shared" si="1"/>
        <v>26.000000000000004</v>
      </c>
      <c r="AH10" s="56">
        <f t="shared" si="2"/>
        <v>14</v>
      </c>
    </row>
    <row r="11" spans="1:34" x14ac:dyDescent="0.2">
      <c r="A11" s="50" t="s">
        <v>50</v>
      </c>
      <c r="B11" s="91">
        <f>[7]Novembro!$K$5</f>
        <v>0.2</v>
      </c>
      <c r="C11" s="91">
        <f>[7]Novembro!$K$6</f>
        <v>17.399999999999999</v>
      </c>
      <c r="D11" s="91">
        <f>[7]Novembro!$K$7</f>
        <v>66.2</v>
      </c>
      <c r="E11" s="91">
        <f>[7]Novembro!$K$8</f>
        <v>5.2</v>
      </c>
      <c r="F11" s="91">
        <f>[7]Novembro!$K$9</f>
        <v>0</v>
      </c>
      <c r="G11" s="91">
        <f>[7]Novembro!$K$10</f>
        <v>26.8</v>
      </c>
      <c r="H11" s="91">
        <f>[7]Novembro!$K$11</f>
        <v>2</v>
      </c>
      <c r="I11" s="91">
        <f>[7]Novembro!$K$12</f>
        <v>0.2</v>
      </c>
      <c r="J11" s="91">
        <f>[7]Novembro!$K$13</f>
        <v>0</v>
      </c>
      <c r="K11" s="91">
        <f>[7]Novembro!$K$14</f>
        <v>0</v>
      </c>
      <c r="L11" s="91">
        <f>[7]Novembro!$K$15</f>
        <v>0</v>
      </c>
      <c r="M11" s="91">
        <f>[7]Novembro!$K$16</f>
        <v>43.2</v>
      </c>
      <c r="N11" s="91">
        <f>[7]Novembro!$K$17</f>
        <v>1.5999999999999999</v>
      </c>
      <c r="O11" s="91">
        <f>[7]Novembro!$K$18</f>
        <v>0</v>
      </c>
      <c r="P11" s="91">
        <f>[7]Novembro!$K$19</f>
        <v>0</v>
      </c>
      <c r="Q11" s="91">
        <f>[7]Novembro!$K$20</f>
        <v>0</v>
      </c>
      <c r="R11" s="91">
        <f>[7]Novembro!$K$21</f>
        <v>0</v>
      </c>
      <c r="S11" s="91">
        <f>[7]Novembro!$K$22</f>
        <v>0</v>
      </c>
      <c r="T11" s="91">
        <f>[7]Novembro!$K$23</f>
        <v>0</v>
      </c>
      <c r="U11" s="91">
        <f>[7]Novembro!$K$24</f>
        <v>0</v>
      </c>
      <c r="V11" s="91">
        <f>[7]Novembro!$K$25</f>
        <v>0</v>
      </c>
      <c r="W11" s="91">
        <f>[7]Novembro!$K$26</f>
        <v>55.800000000000011</v>
      </c>
      <c r="X11" s="91">
        <f>[7]Novembro!$K$27</f>
        <v>0</v>
      </c>
      <c r="Y11" s="91">
        <f>[7]Novembro!$K$28</f>
        <v>0</v>
      </c>
      <c r="Z11" s="91">
        <f>[7]Novembro!$K$29</f>
        <v>0</v>
      </c>
      <c r="AA11" s="91">
        <f>[7]Novembro!$K$30</f>
        <v>0</v>
      </c>
      <c r="AB11" s="91">
        <f>[7]Novembro!$K$31</f>
        <v>0</v>
      </c>
      <c r="AC11" s="91">
        <f>[7]Novembro!$K$32</f>
        <v>0</v>
      </c>
      <c r="AD11" s="91">
        <f>[7]Novembro!$K$33</f>
        <v>52.6</v>
      </c>
      <c r="AE11" s="91">
        <f>[7]Novembro!$K$34</f>
        <v>2</v>
      </c>
      <c r="AF11" s="81">
        <f t="shared" si="3"/>
        <v>273.2</v>
      </c>
      <c r="AG11" s="82">
        <f t="shared" si="1"/>
        <v>66.2</v>
      </c>
      <c r="AH11" s="56">
        <f t="shared" si="2"/>
        <v>18</v>
      </c>
    </row>
    <row r="12" spans="1:34" hidden="1" x14ac:dyDescent="0.2">
      <c r="A12" s="50" t="s">
        <v>29</v>
      </c>
      <c r="B12" s="91" t="s">
        <v>203</v>
      </c>
      <c r="C12" s="91" t="s">
        <v>203</v>
      </c>
      <c r="D12" s="91" t="s">
        <v>203</v>
      </c>
      <c r="E12" s="91" t="s">
        <v>203</v>
      </c>
      <c r="F12" s="91" t="s">
        <v>203</v>
      </c>
      <c r="G12" s="91" t="s">
        <v>203</v>
      </c>
      <c r="H12" s="91" t="s">
        <v>203</v>
      </c>
      <c r="I12" s="91" t="s">
        <v>203</v>
      </c>
      <c r="J12" s="91" t="s">
        <v>203</v>
      </c>
      <c r="K12" s="91" t="s">
        <v>203</v>
      </c>
      <c r="L12" s="91" t="s">
        <v>203</v>
      </c>
      <c r="M12" s="91" t="s">
        <v>203</v>
      </c>
      <c r="N12" s="91" t="s">
        <v>203</v>
      </c>
      <c r="O12" s="91" t="s">
        <v>203</v>
      </c>
      <c r="P12" s="91" t="s">
        <v>203</v>
      </c>
      <c r="Q12" s="91" t="s">
        <v>203</v>
      </c>
      <c r="R12" s="91" t="s">
        <v>203</v>
      </c>
      <c r="S12" s="91" t="s">
        <v>203</v>
      </c>
      <c r="T12" s="91" t="s">
        <v>203</v>
      </c>
      <c r="U12" s="91" t="s">
        <v>203</v>
      </c>
      <c r="V12" s="91" t="s">
        <v>203</v>
      </c>
      <c r="W12" s="91" t="s">
        <v>203</v>
      </c>
      <c r="X12" s="91" t="s">
        <v>203</v>
      </c>
      <c r="Y12" s="91" t="s">
        <v>203</v>
      </c>
      <c r="Z12" s="91" t="s">
        <v>203</v>
      </c>
      <c r="AA12" s="91" t="s">
        <v>203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81">
        <f t="shared" si="3"/>
        <v>0</v>
      </c>
      <c r="AG12" s="82" t="s">
        <v>203</v>
      </c>
      <c r="AH12" s="56" t="s">
        <v>203</v>
      </c>
    </row>
    <row r="13" spans="1:34" x14ac:dyDescent="0.2">
      <c r="A13" s="50" t="s">
        <v>96</v>
      </c>
      <c r="B13" s="91">
        <f>[8]Novembro!$K$5</f>
        <v>5.9999999999999991</v>
      </c>
      <c r="C13" s="91">
        <f>[8]Novembro!$K$6</f>
        <v>0.4</v>
      </c>
      <c r="D13" s="91">
        <f>[8]Novembro!$K$7</f>
        <v>105.00000000000001</v>
      </c>
      <c r="E13" s="91">
        <f>[8]Novembro!$K$8</f>
        <v>0</v>
      </c>
      <c r="F13" s="91">
        <f>[8]Novembro!$K$9</f>
        <v>70</v>
      </c>
      <c r="G13" s="91">
        <f>[8]Novembro!$K$10</f>
        <v>3.8000000000000003</v>
      </c>
      <c r="H13" s="91">
        <f>[8]Novembro!$K$11</f>
        <v>2.6</v>
      </c>
      <c r="I13" s="91">
        <f>[8]Novembro!$K$12</f>
        <v>0</v>
      </c>
      <c r="J13" s="91">
        <f>[8]Novembro!$K$13</f>
        <v>0</v>
      </c>
      <c r="K13" s="91">
        <f>[8]Novembro!$K$14</f>
        <v>0</v>
      </c>
      <c r="L13" s="91">
        <f>[8]Novembro!$K$15</f>
        <v>0</v>
      </c>
      <c r="M13" s="91">
        <f>[8]Novembro!$K$16</f>
        <v>0</v>
      </c>
      <c r="N13" s="91">
        <f>[8]Novembro!$K$17</f>
        <v>0.4</v>
      </c>
      <c r="O13" s="91">
        <f>[8]Novembro!$K$18</f>
        <v>0</v>
      </c>
      <c r="P13" s="91">
        <f>[8]Novembro!$K$19</f>
        <v>0</v>
      </c>
      <c r="Q13" s="91">
        <f>[8]Novembro!$K$20</f>
        <v>0</v>
      </c>
      <c r="R13" s="91">
        <f>[8]Novembro!$K$21</f>
        <v>0</v>
      </c>
      <c r="S13" s="91">
        <f>[8]Novembro!$K$22</f>
        <v>0</v>
      </c>
      <c r="T13" s="91">
        <f>[8]Novembro!$K$23</f>
        <v>0</v>
      </c>
      <c r="U13" s="91">
        <f>[8]Novembro!$K$24</f>
        <v>6.6000000000000005</v>
      </c>
      <c r="V13" s="91">
        <f>[8]Novembro!$K$25</f>
        <v>3.2</v>
      </c>
      <c r="W13" s="91">
        <f>[8]Novembro!$K$26</f>
        <v>8.6</v>
      </c>
      <c r="X13" s="91">
        <f>[8]Novembro!$K$27</f>
        <v>0</v>
      </c>
      <c r="Y13" s="91">
        <f>[8]Novembro!$K$28</f>
        <v>0</v>
      </c>
      <c r="Z13" s="91">
        <f>[8]Novembro!$K$29</f>
        <v>0</v>
      </c>
      <c r="AA13" s="91">
        <f>[8]Novembro!$K$30</f>
        <v>0</v>
      </c>
      <c r="AB13" s="91">
        <f>[8]Novembro!$K$31</f>
        <v>0</v>
      </c>
      <c r="AC13" s="91">
        <f>[8]Novembro!$K$32</f>
        <v>0</v>
      </c>
      <c r="AD13" s="91">
        <f>[8]Novembro!$K$33</f>
        <v>0</v>
      </c>
      <c r="AE13" s="91">
        <f>[8]Novembro!$K$34</f>
        <v>0</v>
      </c>
      <c r="AF13" s="81">
        <f t="shared" si="3"/>
        <v>206.60000000000002</v>
      </c>
      <c r="AG13" s="82">
        <f>MAX(B13:AE13)</f>
        <v>105.00000000000001</v>
      </c>
      <c r="AH13" s="56">
        <f>COUNTIF(B13:AE13,"=0,0")</f>
        <v>20</v>
      </c>
    </row>
    <row r="14" spans="1:34" hidden="1" x14ac:dyDescent="0.2">
      <c r="A14" s="50" t="s">
        <v>100</v>
      </c>
      <c r="B14" s="91" t="str">
        <f>[9]Novembro!$K$5</f>
        <v>*</v>
      </c>
      <c r="C14" s="91" t="str">
        <f>[9]Novembro!$K$6</f>
        <v>*</v>
      </c>
      <c r="D14" s="91" t="str">
        <f>[9]Novembro!$K$7</f>
        <v>*</v>
      </c>
      <c r="E14" s="91" t="str">
        <f>[9]Novembro!$K$8</f>
        <v>*</v>
      </c>
      <c r="F14" s="91" t="str">
        <f>[9]Novembro!$K$9</f>
        <v>*</v>
      </c>
      <c r="G14" s="91" t="str">
        <f>[9]Novembro!$K$10</f>
        <v>*</v>
      </c>
      <c r="H14" s="91" t="str">
        <f>[9]Novembro!$K$11</f>
        <v>*</v>
      </c>
      <c r="I14" s="91" t="str">
        <f>[9]Novembro!$K$12</f>
        <v>*</v>
      </c>
      <c r="J14" s="91" t="str">
        <f>[9]Novembro!$K$13</f>
        <v>*</v>
      </c>
      <c r="K14" s="91" t="str">
        <f>[9]Novembro!$K$14</f>
        <v>*</v>
      </c>
      <c r="L14" s="91" t="str">
        <f>[9]Novembro!$K$15</f>
        <v>*</v>
      </c>
      <c r="M14" s="91" t="str">
        <f>[9]Novembro!$K$16</f>
        <v>*</v>
      </c>
      <c r="N14" s="91" t="str">
        <f>[9]Novembro!$K$17</f>
        <v>*</v>
      </c>
      <c r="O14" s="91" t="str">
        <f>[9]Novembro!$K$18</f>
        <v>*</v>
      </c>
      <c r="P14" s="91" t="str">
        <f>[9]Novembro!$K$19</f>
        <v>*</v>
      </c>
      <c r="Q14" s="91" t="str">
        <f>[9]Novembro!$K$20</f>
        <v>*</v>
      </c>
      <c r="R14" s="91" t="str">
        <f>[9]Novembro!$K$21</f>
        <v>*</v>
      </c>
      <c r="S14" s="91" t="str">
        <f>[9]Novembro!$K$22</f>
        <v>*</v>
      </c>
      <c r="T14" s="91" t="str">
        <f>[9]Novembro!$K$23</f>
        <v>*</v>
      </c>
      <c r="U14" s="91" t="str">
        <f>[9]Novembro!$K$24</f>
        <v>*</v>
      </c>
      <c r="V14" s="91" t="str">
        <f>[9]Novembro!$K$25</f>
        <v>*</v>
      </c>
      <c r="W14" s="91" t="str">
        <f>[9]Novembro!$K$26</f>
        <v>*</v>
      </c>
      <c r="X14" s="91" t="str">
        <f>[9]Novembro!$K$27</f>
        <v>*</v>
      </c>
      <c r="Y14" s="91" t="str">
        <f>[9]Novembro!$K$28</f>
        <v>*</v>
      </c>
      <c r="Z14" s="91" t="str">
        <f>[9]Novembro!$K$29</f>
        <v>*</v>
      </c>
      <c r="AA14" s="91" t="str">
        <f>[9]Novembro!$K$30</f>
        <v>*</v>
      </c>
      <c r="AB14" s="91" t="str">
        <f>[9]Novembro!$K$31</f>
        <v>*</v>
      </c>
      <c r="AC14" s="91" t="str">
        <f>[9]Novembro!$K$32</f>
        <v>*</v>
      </c>
      <c r="AD14" s="91" t="str">
        <f>[9]Novembro!$K$33</f>
        <v>*</v>
      </c>
      <c r="AE14" s="91" t="str">
        <f>[9]Novembro!$K$34</f>
        <v>*</v>
      </c>
      <c r="AF14" s="81">
        <f t="shared" si="3"/>
        <v>0</v>
      </c>
      <c r="AG14" s="82" t="s">
        <v>203</v>
      </c>
      <c r="AH14" s="56" t="s">
        <v>203</v>
      </c>
    </row>
    <row r="15" spans="1:34" x14ac:dyDescent="0.2">
      <c r="A15" s="50" t="s">
        <v>103</v>
      </c>
      <c r="B15" s="91">
        <f>[10]Novembro!$K$5</f>
        <v>0</v>
      </c>
      <c r="C15" s="91">
        <f>[10]Novembro!$K$6</f>
        <v>0.2</v>
      </c>
      <c r="D15" s="91">
        <f>[10]Novembro!$K$7</f>
        <v>61.199999999999996</v>
      </c>
      <c r="E15" s="91">
        <f>[10]Novembro!$K$8</f>
        <v>4.5999999999999996</v>
      </c>
      <c r="F15" s="91">
        <f>[10]Novembro!$K$9</f>
        <v>61.800000000000004</v>
      </c>
      <c r="G15" s="91">
        <f>[10]Novembro!$K$10</f>
        <v>0</v>
      </c>
      <c r="H15" s="91">
        <f>[10]Novembro!$K$11</f>
        <v>16.799999999999997</v>
      </c>
      <c r="I15" s="91">
        <f>[10]Novembro!$K$12</f>
        <v>0.2</v>
      </c>
      <c r="J15" s="91">
        <f>[10]Novembro!$K$13</f>
        <v>0</v>
      </c>
      <c r="K15" s="91">
        <f>[10]Novembro!$K$14</f>
        <v>0</v>
      </c>
      <c r="L15" s="91">
        <f>[10]Novembro!$K$15</f>
        <v>0</v>
      </c>
      <c r="M15" s="91">
        <f>[10]Novembro!$K$16</f>
        <v>0.2</v>
      </c>
      <c r="N15" s="91">
        <f>[10]Novembro!$K$17</f>
        <v>0</v>
      </c>
      <c r="O15" s="91">
        <f>[10]Novembro!$K$18</f>
        <v>0</v>
      </c>
      <c r="P15" s="91">
        <f>[10]Novembro!$K$19</f>
        <v>0</v>
      </c>
      <c r="Q15" s="91">
        <f>[10]Novembro!$K$20</f>
        <v>0</v>
      </c>
      <c r="R15" s="91">
        <f>[10]Novembro!$K$21</f>
        <v>0</v>
      </c>
      <c r="S15" s="91">
        <f>[10]Novembro!$K$22</f>
        <v>0</v>
      </c>
      <c r="T15" s="91">
        <f>[10]Novembro!$K$23</f>
        <v>0</v>
      </c>
      <c r="U15" s="91">
        <f>[10]Novembro!$K$24</f>
        <v>0.4</v>
      </c>
      <c r="V15" s="91">
        <f>[10]Novembro!$K$25</f>
        <v>2.8000000000000003</v>
      </c>
      <c r="W15" s="91">
        <f>[10]Novembro!$K$26</f>
        <v>1.4</v>
      </c>
      <c r="X15" s="91">
        <f>[10]Novembro!$K$27</f>
        <v>0</v>
      </c>
      <c r="Y15" s="91">
        <f>[10]Novembro!$K$28</f>
        <v>0</v>
      </c>
      <c r="Z15" s="91">
        <f>[10]Novembro!$K$29</f>
        <v>0</v>
      </c>
      <c r="AA15" s="91">
        <f>[10]Novembro!$K$30</f>
        <v>0</v>
      </c>
      <c r="AB15" s="91">
        <f>[10]Novembro!$K$31</f>
        <v>0</v>
      </c>
      <c r="AC15" s="91">
        <f>[10]Novembro!$K$32</f>
        <v>0</v>
      </c>
      <c r="AD15" s="91">
        <f>[10]Novembro!$K$33</f>
        <v>3</v>
      </c>
      <c r="AE15" s="91">
        <f>[10]Novembro!$K$34</f>
        <v>0.2</v>
      </c>
      <c r="AF15" s="81">
        <f t="shared" si="3"/>
        <v>152.80000000000001</v>
      </c>
      <c r="AG15" s="82">
        <f t="shared" ref="AG15:AG44" si="4">MAX(B15:AE15)</f>
        <v>61.800000000000004</v>
      </c>
      <c r="AH15" s="56">
        <f t="shared" ref="AH15:AH44" si="5">COUNTIF(B15:AE15,"=0,0")</f>
        <v>18</v>
      </c>
    </row>
    <row r="16" spans="1:34" x14ac:dyDescent="0.2">
      <c r="A16" s="50" t="s">
        <v>150</v>
      </c>
      <c r="B16" s="91">
        <f>[11]Novembro!$K$5</f>
        <v>1</v>
      </c>
      <c r="C16" s="91">
        <f>[11]Novembro!$K$6</f>
        <v>36.999999999999993</v>
      </c>
      <c r="D16" s="91">
        <f>[11]Novembro!$K$7</f>
        <v>0.4</v>
      </c>
      <c r="E16" s="91">
        <f>[11]Novembro!$K$8</f>
        <v>3.4</v>
      </c>
      <c r="F16" s="91">
        <f>[11]Novembro!$K$9</f>
        <v>0</v>
      </c>
      <c r="G16" s="91">
        <f>[11]Novembro!$K$10</f>
        <v>0</v>
      </c>
      <c r="H16" s="91">
        <f>[11]Novembro!$K$11</f>
        <v>10.399999999999999</v>
      </c>
      <c r="I16" s="91">
        <f>[11]Novembro!$K$12</f>
        <v>3.8000000000000007</v>
      </c>
      <c r="J16" s="91">
        <f>[11]Novembro!$K$13</f>
        <v>0</v>
      </c>
      <c r="K16" s="91">
        <f>[11]Novembro!$K$14</f>
        <v>0</v>
      </c>
      <c r="L16" s="91">
        <f>[11]Novembro!$K$15</f>
        <v>0</v>
      </c>
      <c r="M16" s="91">
        <f>[11]Novembro!$K$16</f>
        <v>5.2000000000000011</v>
      </c>
      <c r="N16" s="91">
        <f>[11]Novembro!$K$17</f>
        <v>0.2</v>
      </c>
      <c r="O16" s="91">
        <f>[11]Novembro!$K$18</f>
        <v>0</v>
      </c>
      <c r="P16" s="91">
        <f>[11]Novembro!$K$19</f>
        <v>0</v>
      </c>
      <c r="Q16" s="91">
        <f>[11]Novembro!$K$20</f>
        <v>22</v>
      </c>
      <c r="R16" s="91">
        <f>[11]Novembro!$K$21</f>
        <v>0</v>
      </c>
      <c r="S16" s="91">
        <f>[11]Novembro!$K$22</f>
        <v>0</v>
      </c>
      <c r="T16" s="91">
        <f>[11]Novembro!$K$23</f>
        <v>0</v>
      </c>
      <c r="U16" s="91">
        <f>[11]Novembro!$K$24</f>
        <v>1.6</v>
      </c>
      <c r="V16" s="91">
        <f>[11]Novembro!$K$25</f>
        <v>0.4</v>
      </c>
      <c r="W16" s="91">
        <f>[11]Novembro!$K$26</f>
        <v>4</v>
      </c>
      <c r="X16" s="91">
        <f>[11]Novembro!$K$27</f>
        <v>11</v>
      </c>
      <c r="Y16" s="91">
        <f>[11]Novembro!$K$28</f>
        <v>0</v>
      </c>
      <c r="Z16" s="91">
        <f>[11]Novembro!$K$29</f>
        <v>0</v>
      </c>
      <c r="AA16" s="91">
        <f>[11]Novembro!$K$30</f>
        <v>1.2</v>
      </c>
      <c r="AB16" s="91">
        <f>[11]Novembro!$K$31</f>
        <v>0</v>
      </c>
      <c r="AC16" s="91">
        <f>[11]Novembro!$K$32</f>
        <v>0</v>
      </c>
      <c r="AD16" s="91">
        <f>[11]Novembro!$K$33</f>
        <v>0</v>
      </c>
      <c r="AE16" s="91">
        <f>[11]Novembro!$K$34</f>
        <v>6.2000000000000011</v>
      </c>
      <c r="AF16" s="81">
        <f t="shared" si="3"/>
        <v>107.8</v>
      </c>
      <c r="AG16" s="82">
        <f t="shared" si="4"/>
        <v>36.999999999999993</v>
      </c>
      <c r="AH16" s="56">
        <f t="shared" si="5"/>
        <v>15</v>
      </c>
    </row>
    <row r="17" spans="1:36" x14ac:dyDescent="0.2">
      <c r="A17" s="50" t="s">
        <v>2</v>
      </c>
      <c r="B17" s="91">
        <f>[12]Novembro!$K$5</f>
        <v>1</v>
      </c>
      <c r="C17" s="91">
        <f>[12]Novembro!$K$6</f>
        <v>22.599999999999994</v>
      </c>
      <c r="D17" s="91">
        <f>[12]Novembro!$K$7</f>
        <v>7.6000000000000005</v>
      </c>
      <c r="E17" s="91">
        <f>[12]Novembro!$K$8</f>
        <v>0</v>
      </c>
      <c r="F17" s="91">
        <f>[12]Novembro!$K$9</f>
        <v>4.8000000000000007</v>
      </c>
      <c r="G17" s="91">
        <f>[12]Novembro!$K$10</f>
        <v>5.8</v>
      </c>
      <c r="H17" s="91">
        <f>[12]Novembro!$K$11</f>
        <v>20</v>
      </c>
      <c r="I17" s="91">
        <f>[12]Novembro!$K$12</f>
        <v>16.599999999999998</v>
      </c>
      <c r="J17" s="91">
        <f>[12]Novembro!$K$13</f>
        <v>0</v>
      </c>
      <c r="K17" s="91">
        <f>[12]Novembro!$K$14</f>
        <v>0</v>
      </c>
      <c r="L17" s="91">
        <f>[12]Novembro!$K$15</f>
        <v>0</v>
      </c>
      <c r="M17" s="91">
        <f>[12]Novembro!$K$16</f>
        <v>1.2</v>
      </c>
      <c r="N17" s="91">
        <f>[12]Novembro!$K$17</f>
        <v>0</v>
      </c>
      <c r="O17" s="91">
        <f>[12]Novembro!$K$18</f>
        <v>0</v>
      </c>
      <c r="P17" s="91">
        <f>[12]Novembro!$K$19</f>
        <v>0</v>
      </c>
      <c r="Q17" s="91">
        <f>[12]Novembro!$K$20</f>
        <v>0</v>
      </c>
      <c r="R17" s="91">
        <f>[12]Novembro!$K$21</f>
        <v>0</v>
      </c>
      <c r="S17" s="91">
        <f>[12]Novembro!$K$22</f>
        <v>0.2</v>
      </c>
      <c r="T17" s="91">
        <f>[12]Novembro!$K$23</f>
        <v>0.4</v>
      </c>
      <c r="U17" s="91">
        <f>[12]Novembro!$K$24</f>
        <v>4.2</v>
      </c>
      <c r="V17" s="91">
        <f>[12]Novembro!$K$25</f>
        <v>0.2</v>
      </c>
      <c r="W17" s="91">
        <f>[12]Novembro!$K$26</f>
        <v>0</v>
      </c>
      <c r="X17" s="91">
        <f>[12]Novembro!$K$27</f>
        <v>0</v>
      </c>
      <c r="Y17" s="91">
        <f>[12]Novembro!$K$28</f>
        <v>0</v>
      </c>
      <c r="Z17" s="91">
        <f>[12]Novembro!$K$29</f>
        <v>0</v>
      </c>
      <c r="AA17" s="91">
        <f>[12]Novembro!$K$30</f>
        <v>0</v>
      </c>
      <c r="AB17" s="91">
        <f>[12]Novembro!$K$31</f>
        <v>0</v>
      </c>
      <c r="AC17" s="91">
        <f>[12]Novembro!$K$32</f>
        <v>0.60000000000000009</v>
      </c>
      <c r="AD17" s="91">
        <f>[12]Novembro!$K$33</f>
        <v>0</v>
      </c>
      <c r="AE17" s="91">
        <f>[12]Novembro!$K$34</f>
        <v>13</v>
      </c>
      <c r="AF17" s="81">
        <f t="shared" si="3"/>
        <v>98.2</v>
      </c>
      <c r="AG17" s="82">
        <f t="shared" si="4"/>
        <v>22.599999999999994</v>
      </c>
      <c r="AH17" s="56">
        <f t="shared" si="5"/>
        <v>16</v>
      </c>
      <c r="AJ17" s="11" t="s">
        <v>33</v>
      </c>
    </row>
    <row r="18" spans="1:36" x14ac:dyDescent="0.2">
      <c r="A18" s="50" t="s">
        <v>3</v>
      </c>
      <c r="B18" s="91">
        <f>[13]Novembro!$K5</f>
        <v>5.4</v>
      </c>
      <c r="C18" s="91">
        <f>[13]Novembro!$K6</f>
        <v>19.799999999999997</v>
      </c>
      <c r="D18" s="91">
        <f>[13]Novembro!$K7</f>
        <v>7.6000000000000005</v>
      </c>
      <c r="E18" s="91">
        <f>[13]Novembro!$K8</f>
        <v>5.7999999999999989</v>
      </c>
      <c r="F18" s="91">
        <f>[13]Novembro!$K9</f>
        <v>13.999999999999998</v>
      </c>
      <c r="G18" s="91">
        <f>[13]Novembro!$K10</f>
        <v>0.4</v>
      </c>
      <c r="H18" s="91">
        <f>[13]Novembro!$K11</f>
        <v>8</v>
      </c>
      <c r="I18" s="91">
        <f>[13]Novembro!$K12</f>
        <v>5.6000000000000005</v>
      </c>
      <c r="J18" s="91">
        <f>[13]Novembro!$K13</f>
        <v>0</v>
      </c>
      <c r="K18" s="91">
        <f>[13]Novembro!$K14</f>
        <v>0</v>
      </c>
      <c r="L18" s="91">
        <f>[13]Novembro!$K15</f>
        <v>0</v>
      </c>
      <c r="M18" s="91">
        <f>[13]Novembro!$K16</f>
        <v>0</v>
      </c>
      <c r="N18" s="91">
        <f>[13]Novembro!$K17</f>
        <v>0</v>
      </c>
      <c r="O18" s="91">
        <f>[13]Novembro!$K18</f>
        <v>0</v>
      </c>
      <c r="P18" s="91">
        <f>[13]Novembro!$K19</f>
        <v>0</v>
      </c>
      <c r="Q18" s="91">
        <f>[13]Novembro!$K20</f>
        <v>31.4</v>
      </c>
      <c r="R18" s="91">
        <f>[13]Novembro!$K21</f>
        <v>36.4</v>
      </c>
      <c r="S18" s="91">
        <f>[13]Novembro!$K22</f>
        <v>2</v>
      </c>
      <c r="T18" s="91">
        <f>[13]Novembro!$K23</f>
        <v>0</v>
      </c>
      <c r="U18" s="91">
        <f>[13]Novembro!$K24</f>
        <v>0.4</v>
      </c>
      <c r="V18" s="91">
        <f>[13]Novembro!$K25</f>
        <v>1.2000000000000002</v>
      </c>
      <c r="W18" s="91">
        <f>[13]Novembro!$K26</f>
        <v>4.8</v>
      </c>
      <c r="X18" s="91">
        <f>[13]Novembro!$K27</f>
        <v>16.8</v>
      </c>
      <c r="Y18" s="91">
        <f>[13]Novembro!$K28</f>
        <v>0</v>
      </c>
      <c r="Z18" s="91">
        <f>[13]Novembro!$K29</f>
        <v>0</v>
      </c>
      <c r="AA18" s="91">
        <f>[13]Novembro!$K30</f>
        <v>0</v>
      </c>
      <c r="AB18" s="91">
        <f>[13]Novembro!$K31</f>
        <v>0</v>
      </c>
      <c r="AC18" s="91">
        <f>[13]Novembro!$K32</f>
        <v>0</v>
      </c>
      <c r="AD18" s="91">
        <f>[13]Novembro!$K33</f>
        <v>17.599999999999998</v>
      </c>
      <c r="AE18" s="91">
        <f>[13]Novembro!$K34</f>
        <v>0</v>
      </c>
      <c r="AF18" s="81">
        <f t="shared" si="3"/>
        <v>177.20000000000002</v>
      </c>
      <c r="AG18" s="82">
        <f t="shared" si="4"/>
        <v>36.4</v>
      </c>
      <c r="AH18" s="56">
        <f t="shared" si="5"/>
        <v>14</v>
      </c>
      <c r="AI18" s="11"/>
      <c r="AJ18" s="11" t="s">
        <v>33</v>
      </c>
    </row>
    <row r="19" spans="1:36" hidden="1" x14ac:dyDescent="0.2">
      <c r="A19" s="50" t="s">
        <v>4</v>
      </c>
      <c r="B19" s="91" t="str">
        <f>[14]Novembro!$K$5</f>
        <v>*</v>
      </c>
      <c r="C19" s="91" t="str">
        <f>[14]Novembro!$K$6</f>
        <v>*</v>
      </c>
      <c r="D19" s="91" t="str">
        <f>[14]Novembro!$K$7</f>
        <v>*</v>
      </c>
      <c r="E19" s="91" t="str">
        <f>[14]Novembro!$K$8</f>
        <v>*</v>
      </c>
      <c r="F19" s="91" t="str">
        <f>[14]Novembro!$K$9</f>
        <v>*</v>
      </c>
      <c r="G19" s="91" t="str">
        <f>[14]Novembro!$K$10</f>
        <v>*</v>
      </c>
      <c r="H19" s="91" t="str">
        <f>[14]Novembro!$K$11</f>
        <v>*</v>
      </c>
      <c r="I19" s="91" t="str">
        <f>[14]Novembro!$K$12</f>
        <v>*</v>
      </c>
      <c r="J19" s="91" t="str">
        <f>[14]Novembro!$K$13</f>
        <v>*</v>
      </c>
      <c r="K19" s="91" t="str">
        <f>[14]Novembro!$K$14</f>
        <v>*</v>
      </c>
      <c r="L19" s="91" t="str">
        <f>[14]Novembro!$K$15</f>
        <v>*</v>
      </c>
      <c r="M19" s="91" t="str">
        <f>[14]Novembro!$K$16</f>
        <v>*</v>
      </c>
      <c r="N19" s="91" t="str">
        <f>[14]Novembro!$K$17</f>
        <v>*</v>
      </c>
      <c r="O19" s="91" t="str">
        <f>[14]Novembro!$K$18</f>
        <v>*</v>
      </c>
      <c r="P19" s="91" t="str">
        <f>[14]Novembro!$K$19</f>
        <v>*</v>
      </c>
      <c r="Q19" s="91" t="str">
        <f>[14]Novembro!$K$20</f>
        <v>*</v>
      </c>
      <c r="R19" s="91" t="str">
        <f>[14]Novembro!$K$21</f>
        <v>*</v>
      </c>
      <c r="S19" s="91" t="str">
        <f>[14]Novembro!$K$22</f>
        <v>*</v>
      </c>
      <c r="T19" s="91" t="str">
        <f>[14]Novembro!$K$23</f>
        <v>*</v>
      </c>
      <c r="U19" s="91" t="str">
        <f>[14]Novembro!$K$24</f>
        <v>*</v>
      </c>
      <c r="V19" s="91" t="str">
        <f>[14]Novembro!$K$25</f>
        <v>*</v>
      </c>
      <c r="W19" s="91" t="str">
        <f>[14]Novembro!$K$26</f>
        <v>*</v>
      </c>
      <c r="X19" s="91" t="str">
        <f>[14]Novembro!$K$27</f>
        <v>*</v>
      </c>
      <c r="Y19" s="91" t="str">
        <f>[14]Novembro!$K$28</f>
        <v>*</v>
      </c>
      <c r="Z19" s="91" t="str">
        <f>[14]Novembro!$K$29</f>
        <v>*</v>
      </c>
      <c r="AA19" s="91" t="str">
        <f>[14]Novembro!$K$30</f>
        <v>*</v>
      </c>
      <c r="AB19" s="91" t="str">
        <f>[14]Novembro!$K$31</f>
        <v>*</v>
      </c>
      <c r="AC19" s="91" t="str">
        <f>[14]Novembro!$K$32</f>
        <v>*</v>
      </c>
      <c r="AD19" s="91" t="str">
        <f>[14]Novembro!$K$33</f>
        <v>*</v>
      </c>
      <c r="AE19" s="91" t="str">
        <f>[14]Novembro!$K$34</f>
        <v>*</v>
      </c>
      <c r="AF19" s="81">
        <f t="shared" si="3"/>
        <v>0</v>
      </c>
      <c r="AG19" s="82">
        <f t="shared" si="4"/>
        <v>0</v>
      </c>
      <c r="AH19" s="56">
        <f t="shared" si="5"/>
        <v>0</v>
      </c>
    </row>
    <row r="20" spans="1:36" x14ac:dyDescent="0.2">
      <c r="A20" s="50" t="s">
        <v>5</v>
      </c>
      <c r="B20" s="91">
        <f>[15]Novembro!$K$5</f>
        <v>6</v>
      </c>
      <c r="C20" s="91">
        <f>[15]Novembro!$K$6</f>
        <v>1.2</v>
      </c>
      <c r="D20" s="91">
        <f>[15]Novembro!$K$7</f>
        <v>0</v>
      </c>
      <c r="E20" s="91">
        <f>[15]Novembro!$K$8</f>
        <v>0.6</v>
      </c>
      <c r="F20" s="91">
        <f>[15]Novembro!$K$9</f>
        <v>16</v>
      </c>
      <c r="G20" s="91">
        <f>[15]Novembro!$K$10</f>
        <v>0</v>
      </c>
      <c r="H20" s="91">
        <f>[15]Novembro!$K$11</f>
        <v>12.4</v>
      </c>
      <c r="I20" s="91">
        <f>[15]Novembro!$K$12</f>
        <v>1.5999999999999999</v>
      </c>
      <c r="J20" s="91">
        <f>[15]Novembro!$K$13</f>
        <v>0</v>
      </c>
      <c r="K20" s="91">
        <f>[15]Novembro!$K$14</f>
        <v>0</v>
      </c>
      <c r="L20" s="91">
        <f>[15]Novembro!$K$15</f>
        <v>0</v>
      </c>
      <c r="M20" s="91">
        <f>[15]Novembro!$K$16</f>
        <v>0</v>
      </c>
      <c r="N20" s="91">
        <f>[15]Novembro!$K$17</f>
        <v>0</v>
      </c>
      <c r="O20" s="91">
        <f>[15]Novembro!$K$18</f>
        <v>0</v>
      </c>
      <c r="P20" s="91">
        <f>[15]Novembro!$K$19</f>
        <v>0</v>
      </c>
      <c r="Q20" s="91">
        <f>[15]Novembro!$K$20</f>
        <v>0</v>
      </c>
      <c r="R20" s="91">
        <f>[15]Novembro!$K$21</f>
        <v>0</v>
      </c>
      <c r="S20" s="91">
        <f>[15]Novembro!$K$22</f>
        <v>5.2</v>
      </c>
      <c r="T20" s="91">
        <f>[15]Novembro!$K$23</f>
        <v>1.5999999999999999</v>
      </c>
      <c r="U20" s="91">
        <f>[15]Novembro!$K$24</f>
        <v>0</v>
      </c>
      <c r="V20" s="91">
        <f>[15]Novembro!$K$25</f>
        <v>0</v>
      </c>
      <c r="W20" s="91">
        <f>[15]Novembro!$K$26</f>
        <v>29</v>
      </c>
      <c r="X20" s="91">
        <f>[15]Novembro!$K$27</f>
        <v>1.2</v>
      </c>
      <c r="Y20" s="91">
        <f>[15]Novembro!$K$28</f>
        <v>0</v>
      </c>
      <c r="Z20" s="91">
        <f>[15]Novembro!$K$29</f>
        <v>0</v>
      </c>
      <c r="AA20" s="91">
        <f>[15]Novembro!$K$30</f>
        <v>17.600000000000001</v>
      </c>
      <c r="AB20" s="91">
        <f>[15]Novembro!$K$31</f>
        <v>0</v>
      </c>
      <c r="AC20" s="91">
        <f>[15]Novembro!$K$32</f>
        <v>0</v>
      </c>
      <c r="AD20" s="91">
        <f>[15]Novembro!$K$33</f>
        <v>0</v>
      </c>
      <c r="AE20" s="91">
        <f>[15]Novembro!$K$34</f>
        <v>0</v>
      </c>
      <c r="AF20" s="81">
        <f t="shared" si="3"/>
        <v>92.4</v>
      </c>
      <c r="AG20" s="82">
        <f t="shared" si="4"/>
        <v>29</v>
      </c>
      <c r="AH20" s="56">
        <f t="shared" si="5"/>
        <v>19</v>
      </c>
      <c r="AI20" s="11" t="s">
        <v>33</v>
      </c>
    </row>
    <row r="21" spans="1:36" x14ac:dyDescent="0.2">
      <c r="A21" s="50" t="s">
        <v>31</v>
      </c>
      <c r="B21" s="91">
        <f>[16]Novembro!$K$5</f>
        <v>0.8</v>
      </c>
      <c r="C21" s="91">
        <f>[16]Novembro!$K$6</f>
        <v>1.2</v>
      </c>
      <c r="D21" s="91">
        <f>[16]Novembro!$K$7</f>
        <v>9</v>
      </c>
      <c r="E21" s="91">
        <f>[16]Novembro!$K$8</f>
        <v>1.4</v>
      </c>
      <c r="F21" s="91">
        <f>[16]Novembro!$K$9</f>
        <v>64.2</v>
      </c>
      <c r="G21" s="91">
        <f>[16]Novembro!$K$10</f>
        <v>0.2</v>
      </c>
      <c r="H21" s="91">
        <f>[16]Novembro!$K$11</f>
        <v>17.999999999999996</v>
      </c>
      <c r="I21" s="91">
        <f>[16]Novembro!$K$12</f>
        <v>3.2</v>
      </c>
      <c r="J21" s="91">
        <f>[16]Novembro!$K$13</f>
        <v>0.2</v>
      </c>
      <c r="K21" s="91">
        <f>[16]Novembro!$K$14</f>
        <v>3.8</v>
      </c>
      <c r="L21" s="91">
        <f>[16]Novembro!$K$15</f>
        <v>0.4</v>
      </c>
      <c r="M21" s="91">
        <f>[16]Novembro!$K$16</f>
        <v>34.799999999999997</v>
      </c>
      <c r="N21" s="91">
        <f>[16]Novembro!$K$17</f>
        <v>0</v>
      </c>
      <c r="O21" s="91">
        <f>[16]Novembro!$K$18</f>
        <v>0.8</v>
      </c>
      <c r="P21" s="91">
        <f>[16]Novembro!$K$19</f>
        <v>8.6</v>
      </c>
      <c r="Q21" s="91">
        <f>[16]Novembro!$K$20</f>
        <v>0.2</v>
      </c>
      <c r="R21" s="91">
        <f>[16]Novembro!$K$21</f>
        <v>0</v>
      </c>
      <c r="S21" s="91">
        <f>[16]Novembro!$K$22</f>
        <v>4.8</v>
      </c>
      <c r="T21" s="91">
        <f>[16]Novembro!$K$23</f>
        <v>39.000000000000007</v>
      </c>
      <c r="U21" s="91">
        <f>[16]Novembro!$K$24</f>
        <v>17.599999999999998</v>
      </c>
      <c r="V21" s="91">
        <f>[16]Novembro!$K$25</f>
        <v>1</v>
      </c>
      <c r="W21" s="91">
        <f>[16]Novembro!$K$26</f>
        <v>0.8</v>
      </c>
      <c r="X21" s="91">
        <f>[16]Novembro!$K$27</f>
        <v>8</v>
      </c>
      <c r="Y21" s="91">
        <f>[16]Novembro!$K$28</f>
        <v>0</v>
      </c>
      <c r="Z21" s="91">
        <f>[16]Novembro!$K$29</f>
        <v>0</v>
      </c>
      <c r="AA21" s="91">
        <f>[16]Novembro!$K$30</f>
        <v>20.2</v>
      </c>
      <c r="AB21" s="91">
        <f>[16]Novembro!$K$31</f>
        <v>0.2</v>
      </c>
      <c r="AC21" s="91">
        <f>[16]Novembro!$K$32</f>
        <v>0</v>
      </c>
      <c r="AD21" s="91">
        <f>[16]Novembro!$K$33</f>
        <v>15.400000000000002</v>
      </c>
      <c r="AE21" s="91">
        <f>[16]Novembro!$K$34</f>
        <v>10.4</v>
      </c>
      <c r="AF21" s="81">
        <f t="shared" si="3"/>
        <v>264.2</v>
      </c>
      <c r="AG21" s="82">
        <f t="shared" si="4"/>
        <v>64.2</v>
      </c>
      <c r="AH21" s="56">
        <f t="shared" si="5"/>
        <v>5</v>
      </c>
    </row>
    <row r="22" spans="1:36" x14ac:dyDescent="0.2">
      <c r="A22" s="50" t="s">
        <v>6</v>
      </c>
      <c r="B22" s="91">
        <f>[17]Novembro!$K$5</f>
        <v>6.2</v>
      </c>
      <c r="C22" s="91">
        <f>[17]Novembro!$K$6</f>
        <v>54.2</v>
      </c>
      <c r="D22" s="91">
        <f>[17]Novembro!$K$7</f>
        <v>16.599999999999998</v>
      </c>
      <c r="E22" s="91">
        <f>[17]Novembro!$K$8</f>
        <v>0.2</v>
      </c>
      <c r="F22" s="91">
        <f>[17]Novembro!$K$9</f>
        <v>3.6</v>
      </c>
      <c r="G22" s="91">
        <f>[17]Novembro!$K$10</f>
        <v>11</v>
      </c>
      <c r="H22" s="91">
        <f>[17]Novembro!$K$11</f>
        <v>37.800000000000004</v>
      </c>
      <c r="I22" s="91">
        <f>[17]Novembro!$K$12</f>
        <v>0.8</v>
      </c>
      <c r="J22" s="91">
        <f>[17]Novembro!$K$13</f>
        <v>0</v>
      </c>
      <c r="K22" s="91">
        <f>[17]Novembro!$K$14</f>
        <v>0</v>
      </c>
      <c r="L22" s="91">
        <f>[17]Novembro!$K$15</f>
        <v>0</v>
      </c>
      <c r="M22" s="91">
        <f>[17]Novembro!$K$16</f>
        <v>2</v>
      </c>
      <c r="N22" s="91">
        <f>[17]Novembro!$K$17</f>
        <v>0</v>
      </c>
      <c r="O22" s="91">
        <f>[17]Novembro!$K$18</f>
        <v>0</v>
      </c>
      <c r="P22" s="91">
        <f>[17]Novembro!$K$19</f>
        <v>0</v>
      </c>
      <c r="Q22" s="91">
        <f>[17]Novembro!$K$20</f>
        <v>0</v>
      </c>
      <c r="R22" s="91">
        <f>[17]Novembro!$K$21</f>
        <v>0</v>
      </c>
      <c r="S22" s="91">
        <f>[17]Novembro!$K$22</f>
        <v>4.4000000000000004</v>
      </c>
      <c r="T22" s="91">
        <f>[17]Novembro!$K$23</f>
        <v>0</v>
      </c>
      <c r="U22" s="91">
        <f>[17]Novembro!$K$24</f>
        <v>0</v>
      </c>
      <c r="V22" s="91">
        <f>[17]Novembro!$K$25</f>
        <v>0</v>
      </c>
      <c r="W22" s="91">
        <f>[17]Novembro!$K$26</f>
        <v>8.6</v>
      </c>
      <c r="X22" s="91">
        <f>[17]Novembro!$K$27</f>
        <v>3.1999999999999997</v>
      </c>
      <c r="Y22" s="91">
        <f>[17]Novembro!$K$28</f>
        <v>0</v>
      </c>
      <c r="Z22" s="91">
        <f>[17]Novembro!$K$29</f>
        <v>0</v>
      </c>
      <c r="AA22" s="91">
        <f>[17]Novembro!$K$30</f>
        <v>0.6</v>
      </c>
      <c r="AB22" s="91">
        <f>[17]Novembro!$K$31</f>
        <v>0</v>
      </c>
      <c r="AC22" s="91">
        <f>[17]Novembro!$K$32</f>
        <v>0</v>
      </c>
      <c r="AD22" s="91">
        <f>[17]Novembro!$K$33</f>
        <v>0</v>
      </c>
      <c r="AE22" s="91">
        <f>[17]Novembro!$K$34</f>
        <v>37.800000000000004</v>
      </c>
      <c r="AF22" s="81">
        <f t="shared" si="3"/>
        <v>187</v>
      </c>
      <c r="AG22" s="82">
        <f t="shared" si="4"/>
        <v>54.2</v>
      </c>
      <c r="AH22" s="56">
        <f t="shared" si="5"/>
        <v>16</v>
      </c>
    </row>
    <row r="23" spans="1:36" x14ac:dyDescent="0.2">
      <c r="A23" s="50" t="s">
        <v>7</v>
      </c>
      <c r="B23" s="91">
        <f>[18]Novembro!$K$5</f>
        <v>0</v>
      </c>
      <c r="C23" s="91">
        <f>[18]Novembro!$K$6</f>
        <v>2.8</v>
      </c>
      <c r="D23" s="91">
        <f>[18]Novembro!$K$7</f>
        <v>3</v>
      </c>
      <c r="E23" s="91">
        <f>[18]Novembro!$K$8</f>
        <v>3.6</v>
      </c>
      <c r="F23" s="91">
        <f>[18]Novembro!$K$9</f>
        <v>0.2</v>
      </c>
      <c r="G23" s="91">
        <f>[18]Novembro!$K$10</f>
        <v>19.199999999999996</v>
      </c>
      <c r="H23" s="91">
        <f>[18]Novembro!$K$11</f>
        <v>1.4</v>
      </c>
      <c r="I23" s="91">
        <f>[18]Novembro!$K$12</f>
        <v>0</v>
      </c>
      <c r="J23" s="91">
        <f>[18]Novembro!$K$13</f>
        <v>0</v>
      </c>
      <c r="K23" s="91">
        <f>[18]Novembro!$K$14</f>
        <v>0</v>
      </c>
      <c r="L23" s="91">
        <f>[18]Novembro!$K$15</f>
        <v>0</v>
      </c>
      <c r="M23" s="91">
        <f>[18]Novembro!$K$16</f>
        <v>0.2</v>
      </c>
      <c r="N23" s="91">
        <f>[18]Novembro!$K$17</f>
        <v>0</v>
      </c>
      <c r="O23" s="91">
        <f>[18]Novembro!$K$18</f>
        <v>0</v>
      </c>
      <c r="P23" s="91">
        <f>[18]Novembro!$K$19</f>
        <v>0</v>
      </c>
      <c r="Q23" s="91">
        <f>[18]Novembro!$K$20</f>
        <v>0</v>
      </c>
      <c r="R23" s="91">
        <f>[18]Novembro!$K$21</f>
        <v>0</v>
      </c>
      <c r="S23" s="91">
        <f>[18]Novembro!$K$22</f>
        <v>0</v>
      </c>
      <c r="T23" s="91">
        <f>[18]Novembro!$K$23</f>
        <v>0</v>
      </c>
      <c r="U23" s="91">
        <f>[18]Novembro!$K$24</f>
        <v>0</v>
      </c>
      <c r="V23" s="91">
        <f>[18]Novembro!$K$25</f>
        <v>0</v>
      </c>
      <c r="W23" s="91">
        <f>[18]Novembro!$K$26</f>
        <v>0.8</v>
      </c>
      <c r="X23" s="91">
        <f>[18]Novembro!$K$27</f>
        <v>7</v>
      </c>
      <c r="Y23" s="91">
        <f>[18]Novembro!$K$28</f>
        <v>0</v>
      </c>
      <c r="Z23" s="91">
        <f>[18]Novembro!$K$29</f>
        <v>0</v>
      </c>
      <c r="AA23" s="91">
        <f>[18]Novembro!$K$30</f>
        <v>0</v>
      </c>
      <c r="AB23" s="91">
        <f>[18]Novembro!$K$31</f>
        <v>0</v>
      </c>
      <c r="AC23" s="91">
        <f>[18]Novembro!$K$32</f>
        <v>0</v>
      </c>
      <c r="AD23" s="91">
        <f>[18]Novembro!$K$33</f>
        <v>4.5999999999999996</v>
      </c>
      <c r="AE23" s="91">
        <f>[18]Novembro!$K$34</f>
        <v>15.6</v>
      </c>
      <c r="AF23" s="81">
        <f t="shared" si="3"/>
        <v>58.4</v>
      </c>
      <c r="AG23" s="82">
        <f t="shared" si="4"/>
        <v>19.199999999999996</v>
      </c>
      <c r="AH23" s="56">
        <f t="shared" si="5"/>
        <v>19</v>
      </c>
    </row>
    <row r="24" spans="1:36" x14ac:dyDescent="0.2">
      <c r="A24" s="50" t="s">
        <v>151</v>
      </c>
      <c r="B24" s="91">
        <f>[19]Novembro!$K$5</f>
        <v>0.8</v>
      </c>
      <c r="C24" s="91">
        <f>[19]Novembro!$K$6</f>
        <v>0.8</v>
      </c>
      <c r="D24" s="91">
        <f>[19]Novembro!$K$7</f>
        <v>28.8</v>
      </c>
      <c r="E24" s="91">
        <f>[19]Novembro!$K$8</f>
        <v>2.6</v>
      </c>
      <c r="F24" s="91">
        <f>[19]Novembro!$K$9</f>
        <v>0</v>
      </c>
      <c r="G24" s="91">
        <f>[19]Novembro!$K$10</f>
        <v>2.4</v>
      </c>
      <c r="H24" s="91">
        <f>[19]Novembro!$K$11</f>
        <v>0.8</v>
      </c>
      <c r="I24" s="91">
        <f>[19]Novembro!$K$12</f>
        <v>0</v>
      </c>
      <c r="J24" s="91">
        <f>[19]Novembro!$K$13</f>
        <v>0</v>
      </c>
      <c r="K24" s="91">
        <f>[19]Novembro!$K$14</f>
        <v>0</v>
      </c>
      <c r="L24" s="91">
        <f>[19]Novembro!$K$15</f>
        <v>0</v>
      </c>
      <c r="M24" s="91">
        <f>[19]Novembro!$K$16</f>
        <v>0.2</v>
      </c>
      <c r="N24" s="91">
        <f>[19]Novembro!$K$17</f>
        <v>0</v>
      </c>
      <c r="O24" s="91">
        <f>[19]Novembro!$K$18</f>
        <v>0</v>
      </c>
      <c r="P24" s="91">
        <f>[19]Novembro!$K$19</f>
        <v>0</v>
      </c>
      <c r="Q24" s="91">
        <f>[19]Novembro!$K$20</f>
        <v>0</v>
      </c>
      <c r="R24" s="91">
        <f>[19]Novembro!$K$21</f>
        <v>0</v>
      </c>
      <c r="S24" s="91">
        <f>[19]Novembro!$K$22</f>
        <v>0</v>
      </c>
      <c r="T24" s="91">
        <f>[19]Novembro!$K$23</f>
        <v>0</v>
      </c>
      <c r="U24" s="91">
        <f>[19]Novembro!$K$24</f>
        <v>1</v>
      </c>
      <c r="V24" s="91">
        <f>[19]Novembro!$K$25</f>
        <v>5.8000000000000007</v>
      </c>
      <c r="W24" s="91">
        <f>[19]Novembro!$K$26</f>
        <v>29.6</v>
      </c>
      <c r="X24" s="91">
        <f>[19]Novembro!$K$27</f>
        <v>0</v>
      </c>
      <c r="Y24" s="91">
        <f>[19]Novembro!$K$28</f>
        <v>0</v>
      </c>
      <c r="Z24" s="91">
        <f>[19]Novembro!$K$29</f>
        <v>0</v>
      </c>
      <c r="AA24" s="91">
        <f>[19]Novembro!$K$30</f>
        <v>0</v>
      </c>
      <c r="AB24" s="91">
        <f>[19]Novembro!$K$31</f>
        <v>0</v>
      </c>
      <c r="AC24" s="91">
        <f>[19]Novembro!$K$32</f>
        <v>4</v>
      </c>
      <c r="AD24" s="91">
        <f>[19]Novembro!$K$33</f>
        <v>0.6</v>
      </c>
      <c r="AE24" s="91">
        <f>[19]Novembro!$K$34</f>
        <v>2.2000000000000002</v>
      </c>
      <c r="AF24" s="81">
        <f t="shared" si="3"/>
        <v>79.600000000000009</v>
      </c>
      <c r="AG24" s="82">
        <f t="shared" si="4"/>
        <v>29.6</v>
      </c>
      <c r="AH24" s="56">
        <f t="shared" si="5"/>
        <v>17</v>
      </c>
    </row>
    <row r="25" spans="1:36" x14ac:dyDescent="0.2">
      <c r="A25" s="50" t="s">
        <v>152</v>
      </c>
      <c r="B25" s="91">
        <f>[20]Novembro!$K5</f>
        <v>0</v>
      </c>
      <c r="C25" s="91">
        <f>[20]Novembro!$K6</f>
        <v>22.599999999999998</v>
      </c>
      <c r="D25" s="91">
        <f>[20]Novembro!$K7</f>
        <v>24.8</v>
      </c>
      <c r="E25" s="91">
        <f>[20]Novembro!$K8</f>
        <v>1</v>
      </c>
      <c r="F25" s="91">
        <f>[20]Novembro!$K9</f>
        <v>0</v>
      </c>
      <c r="G25" s="91">
        <f>[20]Novembro!$K10</f>
        <v>0.60000000000000009</v>
      </c>
      <c r="H25" s="91">
        <f>[20]Novembro!$K11</f>
        <v>0</v>
      </c>
      <c r="I25" s="91">
        <f>[20]Novembro!$K12</f>
        <v>0</v>
      </c>
      <c r="J25" s="91">
        <f>[20]Novembro!$K13</f>
        <v>0</v>
      </c>
      <c r="K25" s="91">
        <f>[20]Novembro!$K14</f>
        <v>0</v>
      </c>
      <c r="L25" s="91">
        <f>[20]Novembro!$K15</f>
        <v>0</v>
      </c>
      <c r="M25" s="91">
        <f>[20]Novembro!$K16</f>
        <v>0.60000000000000009</v>
      </c>
      <c r="N25" s="91">
        <f>[20]Novembro!$K17</f>
        <v>0.2</v>
      </c>
      <c r="O25" s="91">
        <f>[20]Novembro!$K18</f>
        <v>0</v>
      </c>
      <c r="P25" s="91">
        <f>[20]Novembro!$K19</f>
        <v>0</v>
      </c>
      <c r="Q25" s="91">
        <f>[20]Novembro!$K20</f>
        <v>0</v>
      </c>
      <c r="R25" s="91">
        <f>[20]Novembro!$K21</f>
        <v>0</v>
      </c>
      <c r="S25" s="91">
        <f>[20]Novembro!$K22</f>
        <v>0</v>
      </c>
      <c r="T25" s="91">
        <f>[20]Novembro!$K23</f>
        <v>0</v>
      </c>
      <c r="U25" s="91">
        <f>[20]Novembro!$K24</f>
        <v>25.400000000000002</v>
      </c>
      <c r="V25" s="91">
        <f>[20]Novembro!$K25</f>
        <v>2.2000000000000002</v>
      </c>
      <c r="W25" s="91">
        <f>[20]Novembro!$K26</f>
        <v>0.2</v>
      </c>
      <c r="X25" s="91">
        <f>[20]Novembro!$K27</f>
        <v>0</v>
      </c>
      <c r="Y25" s="91">
        <f>[20]Novembro!$K28</f>
        <v>0</v>
      </c>
      <c r="Z25" s="91">
        <f>[20]Novembro!$K29</f>
        <v>0</v>
      </c>
      <c r="AA25" s="91">
        <f>[20]Novembro!$K30</f>
        <v>0</v>
      </c>
      <c r="AB25" s="91">
        <f>[20]Novembro!$K31</f>
        <v>0</v>
      </c>
      <c r="AC25" s="91">
        <f>[20]Novembro!$K32</f>
        <v>12.6</v>
      </c>
      <c r="AD25" s="91">
        <f>[20]Novembro!$K33</f>
        <v>9</v>
      </c>
      <c r="AE25" s="91">
        <f>[20]Novembro!$K34</f>
        <v>0.2</v>
      </c>
      <c r="AF25" s="81">
        <f t="shared" si="3"/>
        <v>99.4</v>
      </c>
      <c r="AG25" s="82">
        <f t="shared" si="4"/>
        <v>25.400000000000002</v>
      </c>
      <c r="AH25" s="56">
        <f t="shared" si="5"/>
        <v>18</v>
      </c>
      <c r="AI25" s="11" t="s">
        <v>33</v>
      </c>
    </row>
    <row r="26" spans="1:36" x14ac:dyDescent="0.2">
      <c r="A26" s="50" t="s">
        <v>153</v>
      </c>
      <c r="B26" s="91">
        <f>[21]Novembro!$K$5</f>
        <v>0</v>
      </c>
      <c r="C26" s="91">
        <f>[21]Novembro!$K$6</f>
        <v>0</v>
      </c>
      <c r="D26" s="91">
        <f>[21]Novembro!$K$7</f>
        <v>3.6000000000000005</v>
      </c>
      <c r="E26" s="91">
        <f>[21]Novembro!$K$8</f>
        <v>7.6000000000000005</v>
      </c>
      <c r="F26" s="91">
        <f>[21]Novembro!$K$9</f>
        <v>0</v>
      </c>
      <c r="G26" s="91">
        <f>[21]Novembro!$K$10</f>
        <v>1.4</v>
      </c>
      <c r="H26" s="91">
        <f>[21]Novembro!$K$11</f>
        <v>0.4</v>
      </c>
      <c r="I26" s="91">
        <f>[21]Novembro!$K$12</f>
        <v>0</v>
      </c>
      <c r="J26" s="91">
        <f>[21]Novembro!$K$13</f>
        <v>0</v>
      </c>
      <c r="K26" s="91">
        <f>[21]Novembro!$K$14</f>
        <v>0</v>
      </c>
      <c r="L26" s="91">
        <f>[21]Novembro!$K$15</f>
        <v>0</v>
      </c>
      <c r="M26" s="91">
        <f>[21]Novembro!$K$16</f>
        <v>0.4</v>
      </c>
      <c r="N26" s="91">
        <f>[21]Novembro!$K$17</f>
        <v>0.2</v>
      </c>
      <c r="O26" s="91">
        <f>[21]Novembro!$K$18</f>
        <v>0</v>
      </c>
      <c r="P26" s="91">
        <f>[21]Novembro!$K$19</f>
        <v>0</v>
      </c>
      <c r="Q26" s="91">
        <f>[21]Novembro!$K$20</f>
        <v>0</v>
      </c>
      <c r="R26" s="91">
        <f>[21]Novembro!$K$21</f>
        <v>0</v>
      </c>
      <c r="S26" s="91">
        <f>[21]Novembro!$K$22</f>
        <v>0</v>
      </c>
      <c r="T26" s="91">
        <f>[21]Novembro!$K$23</f>
        <v>0</v>
      </c>
      <c r="U26" s="91">
        <f>[21]Novembro!$K$24</f>
        <v>4.2</v>
      </c>
      <c r="V26" s="91">
        <f>[21]Novembro!$K$25</f>
        <v>22.000000000000004</v>
      </c>
      <c r="W26" s="91">
        <f>[21]Novembro!$K$26</f>
        <v>0.4</v>
      </c>
      <c r="X26" s="91">
        <f>[21]Novembro!$K$27</f>
        <v>0</v>
      </c>
      <c r="Y26" s="91">
        <f>[21]Novembro!$K$28</f>
        <v>0</v>
      </c>
      <c r="Z26" s="91">
        <f>[21]Novembro!$K$29</f>
        <v>0</v>
      </c>
      <c r="AA26" s="91">
        <f>[21]Novembro!$K$30</f>
        <v>0</v>
      </c>
      <c r="AB26" s="91">
        <f>[21]Novembro!$K$31</f>
        <v>0</v>
      </c>
      <c r="AC26" s="91">
        <f>[21]Novembro!$K$32</f>
        <v>0</v>
      </c>
      <c r="AD26" s="91">
        <f>[21]Novembro!$K$33</f>
        <v>1.6</v>
      </c>
      <c r="AE26" s="91">
        <f>[21]Novembro!$K$34</f>
        <v>18.600000000000001</v>
      </c>
      <c r="AF26" s="81">
        <f t="shared" si="3"/>
        <v>60.400000000000006</v>
      </c>
      <c r="AG26" s="82">
        <f t="shared" si="4"/>
        <v>22.000000000000004</v>
      </c>
      <c r="AH26" s="56">
        <f t="shared" si="5"/>
        <v>19</v>
      </c>
    </row>
    <row r="27" spans="1:36" x14ac:dyDescent="0.2">
      <c r="A27" s="50" t="s">
        <v>8</v>
      </c>
      <c r="B27" s="91">
        <f>[22]Novembro!$K$5</f>
        <v>0</v>
      </c>
      <c r="C27" s="91">
        <f>[22]Novembro!$K$6</f>
        <v>31.4</v>
      </c>
      <c r="D27" s="91">
        <f>[22]Novembro!$K$7</f>
        <v>7</v>
      </c>
      <c r="E27" s="91">
        <f>[22]Novembro!$K$8</f>
        <v>0</v>
      </c>
      <c r="F27" s="91">
        <f>[22]Novembro!$K$9</f>
        <v>0</v>
      </c>
      <c r="G27" s="91">
        <f>[22]Novembro!$K$10</f>
        <v>0</v>
      </c>
      <c r="H27" s="91">
        <f>[22]Novembro!$K$11</f>
        <v>3</v>
      </c>
      <c r="I27" s="91">
        <f>[22]Novembro!$K$12</f>
        <v>0</v>
      </c>
      <c r="J27" s="91">
        <f>[22]Novembro!$K$13</f>
        <v>0</v>
      </c>
      <c r="K27" s="91">
        <f>[22]Novembro!$K$14</f>
        <v>0</v>
      </c>
      <c r="L27" s="91">
        <f>[22]Novembro!$K$15</f>
        <v>0</v>
      </c>
      <c r="M27" s="91">
        <f>[22]Novembro!$K$16</f>
        <v>0.2</v>
      </c>
      <c r="N27" s="91">
        <f>[22]Novembro!$K$17</f>
        <v>0</v>
      </c>
      <c r="O27" s="91">
        <f>[22]Novembro!$K$18</f>
        <v>0</v>
      </c>
      <c r="P27" s="91">
        <f>[22]Novembro!$K$19</f>
        <v>0</v>
      </c>
      <c r="Q27" s="91">
        <f>[22]Novembro!$K$20</f>
        <v>0</v>
      </c>
      <c r="R27" s="91">
        <f>[22]Novembro!$K$21</f>
        <v>0</v>
      </c>
      <c r="S27" s="91">
        <f>[22]Novembro!$K$22</f>
        <v>0</v>
      </c>
      <c r="T27" s="91">
        <f>[22]Novembro!$K$23</f>
        <v>0</v>
      </c>
      <c r="U27" s="91">
        <f>[22]Novembro!$K$24</f>
        <v>9</v>
      </c>
      <c r="V27" s="91">
        <f>[22]Novembro!$K$25</f>
        <v>6.4</v>
      </c>
      <c r="W27" s="91">
        <f>[22]Novembro!$K$26</f>
        <v>0.8</v>
      </c>
      <c r="X27" s="91">
        <f>[22]Novembro!$K$27</f>
        <v>0</v>
      </c>
      <c r="Y27" s="91">
        <f>[22]Novembro!$K$28</f>
        <v>0</v>
      </c>
      <c r="Z27" s="91">
        <f>[22]Novembro!$K$29</f>
        <v>0</v>
      </c>
      <c r="AA27" s="91">
        <f>[22]Novembro!$K$30</f>
        <v>0</v>
      </c>
      <c r="AB27" s="91">
        <f>[22]Novembro!$K$31</f>
        <v>0</v>
      </c>
      <c r="AC27" s="91">
        <f>[22]Novembro!$K$32</f>
        <v>4.8</v>
      </c>
      <c r="AD27" s="91">
        <f>[22]Novembro!$K$33</f>
        <v>16</v>
      </c>
      <c r="AE27" s="91">
        <f>[22]Novembro!$K$34</f>
        <v>0.4</v>
      </c>
      <c r="AF27" s="81">
        <f t="shared" si="3"/>
        <v>79</v>
      </c>
      <c r="AG27" s="82">
        <f t="shared" si="4"/>
        <v>31.4</v>
      </c>
      <c r="AH27" s="56">
        <f t="shared" si="5"/>
        <v>20</v>
      </c>
    </row>
    <row r="28" spans="1:36" x14ac:dyDescent="0.2">
      <c r="A28" s="50" t="s">
        <v>9</v>
      </c>
      <c r="B28" s="91">
        <f>[23]Novembro!$K5</f>
        <v>0</v>
      </c>
      <c r="C28" s="91">
        <f>[23]Novembro!$K6</f>
        <v>19.8</v>
      </c>
      <c r="D28" s="91">
        <f>[23]Novembro!$K7</f>
        <v>37.4</v>
      </c>
      <c r="E28" s="91">
        <f>[23]Novembro!$K8</f>
        <v>0.4</v>
      </c>
      <c r="F28" s="91">
        <f>[23]Novembro!$K9</f>
        <v>1.7999999999999998</v>
      </c>
      <c r="G28" s="91">
        <f>[23]Novembro!$K10</f>
        <v>1.2000000000000002</v>
      </c>
      <c r="H28" s="91">
        <f>[23]Novembro!$K11</f>
        <v>13.6</v>
      </c>
      <c r="I28" s="91">
        <f>[23]Novembro!$K12</f>
        <v>0</v>
      </c>
      <c r="J28" s="91">
        <f>[23]Novembro!$K13</f>
        <v>0</v>
      </c>
      <c r="K28" s="91">
        <f>[23]Novembro!$K14</f>
        <v>0</v>
      </c>
      <c r="L28" s="91">
        <f>[23]Novembro!$K15</f>
        <v>0</v>
      </c>
      <c r="M28" s="91">
        <f>[23]Novembro!$K16</f>
        <v>0.4</v>
      </c>
      <c r="N28" s="91">
        <f>[23]Novembro!$K17</f>
        <v>0</v>
      </c>
      <c r="O28" s="91">
        <f>[23]Novembro!$K18</f>
        <v>0</v>
      </c>
      <c r="P28" s="91">
        <f>[23]Novembro!$K19</f>
        <v>0</v>
      </c>
      <c r="Q28" s="91">
        <f>[23]Novembro!$K20</f>
        <v>0</v>
      </c>
      <c r="R28" s="91">
        <f>[23]Novembro!$K21</f>
        <v>0</v>
      </c>
      <c r="S28" s="91">
        <f>[23]Novembro!$K22</f>
        <v>0</v>
      </c>
      <c r="T28" s="91">
        <f>[23]Novembro!$K23</f>
        <v>0</v>
      </c>
      <c r="U28" s="91">
        <f>[23]Novembro!$K24</f>
        <v>1.6</v>
      </c>
      <c r="V28" s="91">
        <f>[23]Novembro!$K25</f>
        <v>0</v>
      </c>
      <c r="W28" s="91">
        <f>[23]Novembro!$K26</f>
        <v>11.200000000000001</v>
      </c>
      <c r="X28" s="91">
        <f>[23]Novembro!$K27</f>
        <v>0</v>
      </c>
      <c r="Y28" s="91">
        <f>[23]Novembro!$K28</f>
        <v>0</v>
      </c>
      <c r="Z28" s="91">
        <f>[23]Novembro!$K29</f>
        <v>0</v>
      </c>
      <c r="AA28" s="91">
        <f>[23]Novembro!$K30</f>
        <v>0</v>
      </c>
      <c r="AB28" s="91">
        <f>[23]Novembro!$K31</f>
        <v>0</v>
      </c>
      <c r="AC28" s="91">
        <f>[23]Novembro!$K32</f>
        <v>0</v>
      </c>
      <c r="AD28" s="91">
        <f>[23]Novembro!$K33</f>
        <v>1.8</v>
      </c>
      <c r="AE28" s="91">
        <f>[23]Novembro!$K34</f>
        <v>0</v>
      </c>
      <c r="AF28" s="81">
        <f t="shared" si="3"/>
        <v>89.2</v>
      </c>
      <c r="AG28" s="82">
        <f t="shared" si="4"/>
        <v>37.4</v>
      </c>
      <c r="AH28" s="56">
        <f t="shared" si="5"/>
        <v>20</v>
      </c>
    </row>
    <row r="29" spans="1:36" x14ac:dyDescent="0.2">
      <c r="A29" s="50" t="s">
        <v>30</v>
      </c>
      <c r="B29" s="91">
        <f>[24]Novembro!$K$5</f>
        <v>24.799999999999997</v>
      </c>
      <c r="C29" s="91">
        <f>[24]Novembro!$K$6</f>
        <v>0.8</v>
      </c>
      <c r="D29" s="91">
        <f>[24]Novembro!$K$7</f>
        <v>166</v>
      </c>
      <c r="E29" s="91">
        <f>[24]Novembro!$K$8</f>
        <v>0.2</v>
      </c>
      <c r="F29" s="91">
        <f>[24]Novembro!$K$9</f>
        <v>66</v>
      </c>
      <c r="G29" s="91">
        <f>[24]Novembro!$K$10</f>
        <v>1</v>
      </c>
      <c r="H29" s="91">
        <f>[24]Novembro!$K$11</f>
        <v>6.8</v>
      </c>
      <c r="I29" s="91">
        <f>[24]Novembro!$K$12</f>
        <v>0</v>
      </c>
      <c r="J29" s="91">
        <f>[24]Novembro!$K$13</f>
        <v>0</v>
      </c>
      <c r="K29" s="91">
        <f>[24]Novembro!$K$14</f>
        <v>0</v>
      </c>
      <c r="L29" s="91">
        <f>[24]Novembro!$K$15</f>
        <v>0</v>
      </c>
      <c r="M29" s="91">
        <f>[24]Novembro!$K$16</f>
        <v>0</v>
      </c>
      <c r="N29" s="91">
        <f>[24]Novembro!$K$17</f>
        <v>2.4000000000000004</v>
      </c>
      <c r="O29" s="91">
        <f>[24]Novembro!$K$18</f>
        <v>0</v>
      </c>
      <c r="P29" s="91">
        <f>[24]Novembro!$K$19</f>
        <v>0</v>
      </c>
      <c r="Q29" s="91">
        <f>[24]Novembro!$K$20</f>
        <v>0</v>
      </c>
      <c r="R29" s="91">
        <f>[24]Novembro!$K$21</f>
        <v>0</v>
      </c>
      <c r="S29" s="91">
        <f>[24]Novembro!$K$22</f>
        <v>0</v>
      </c>
      <c r="T29" s="91">
        <f>[24]Novembro!$K$23</f>
        <v>0</v>
      </c>
      <c r="U29" s="91">
        <f>[24]Novembro!$K$24</f>
        <v>0</v>
      </c>
      <c r="V29" s="91">
        <f>[24]Novembro!$K$25</f>
        <v>0</v>
      </c>
      <c r="W29" s="91">
        <f>[24]Novembro!$K$26</f>
        <v>3</v>
      </c>
      <c r="X29" s="91">
        <f>[24]Novembro!$K$27</f>
        <v>0</v>
      </c>
      <c r="Y29" s="91">
        <f>[24]Novembro!$K$28</f>
        <v>0</v>
      </c>
      <c r="Z29" s="91">
        <f>[24]Novembro!$K$29</f>
        <v>0</v>
      </c>
      <c r="AA29" s="91">
        <f>[24]Novembro!$K$30</f>
        <v>0</v>
      </c>
      <c r="AB29" s="91">
        <f>[24]Novembro!$K$31</f>
        <v>0</v>
      </c>
      <c r="AC29" s="91">
        <f>[24]Novembro!$K$32</f>
        <v>0</v>
      </c>
      <c r="AD29" s="91">
        <f>[24]Novembro!$K$33</f>
        <v>0</v>
      </c>
      <c r="AE29" s="91">
        <f>[24]Novembro!$K$34</f>
        <v>0</v>
      </c>
      <c r="AF29" s="81">
        <f t="shared" si="3"/>
        <v>270.99999999999994</v>
      </c>
      <c r="AG29" s="82">
        <f t="shared" si="4"/>
        <v>166</v>
      </c>
      <c r="AH29" s="56">
        <f t="shared" si="5"/>
        <v>21</v>
      </c>
    </row>
    <row r="30" spans="1:36" x14ac:dyDescent="0.2">
      <c r="A30" s="50" t="s">
        <v>10</v>
      </c>
      <c r="B30" s="91">
        <f>[25]Novembro!$K$5</f>
        <v>0</v>
      </c>
      <c r="C30" s="91">
        <f>[25]Novembro!$K$6</f>
        <v>48.2</v>
      </c>
      <c r="D30" s="91">
        <f>[25]Novembro!$K$7</f>
        <v>22.799999999999997</v>
      </c>
      <c r="E30" s="91">
        <f>[25]Novembro!$K$8</f>
        <v>0.2</v>
      </c>
      <c r="F30" s="91">
        <f>[25]Novembro!$K$9</f>
        <v>0.2</v>
      </c>
      <c r="G30" s="91">
        <f>[25]Novembro!$K$10</f>
        <v>0</v>
      </c>
      <c r="H30" s="91">
        <f>[25]Novembro!$K$11</f>
        <v>0.60000000000000009</v>
      </c>
      <c r="I30" s="91">
        <f>[25]Novembro!$K$12</f>
        <v>0</v>
      </c>
      <c r="J30" s="91">
        <f>[25]Novembro!$K$13</f>
        <v>0</v>
      </c>
      <c r="K30" s="91">
        <f>[25]Novembro!$K$14</f>
        <v>0</v>
      </c>
      <c r="L30" s="91">
        <f>[25]Novembro!$K$15</f>
        <v>0</v>
      </c>
      <c r="M30" s="91">
        <f>[25]Novembro!$K$16</f>
        <v>0.4</v>
      </c>
      <c r="N30" s="91">
        <f>[25]Novembro!$K$17</f>
        <v>0.2</v>
      </c>
      <c r="O30" s="91">
        <f>[25]Novembro!$K$18</f>
        <v>0</v>
      </c>
      <c r="P30" s="91">
        <f>[25]Novembro!$K$19</f>
        <v>0</v>
      </c>
      <c r="Q30" s="91">
        <f>[25]Novembro!$K$20</f>
        <v>0</v>
      </c>
      <c r="R30" s="91">
        <f>[25]Novembro!$K$21</f>
        <v>0</v>
      </c>
      <c r="S30" s="91">
        <f>[25]Novembro!$K$22</f>
        <v>0</v>
      </c>
      <c r="T30" s="91">
        <f>[25]Novembro!$K$23</f>
        <v>0</v>
      </c>
      <c r="U30" s="91">
        <f>[25]Novembro!$K$24</f>
        <v>0.2</v>
      </c>
      <c r="V30" s="91">
        <f>[25]Novembro!$K$25</f>
        <v>0.60000000000000009</v>
      </c>
      <c r="W30" s="91">
        <f>[25]Novembro!$K$26</f>
        <v>1.9999999999999998</v>
      </c>
      <c r="X30" s="91">
        <f>[25]Novembro!$K$27</f>
        <v>0</v>
      </c>
      <c r="Y30" s="91">
        <f>[25]Novembro!$K$28</f>
        <v>0</v>
      </c>
      <c r="Z30" s="91">
        <f>[25]Novembro!$K$29</f>
        <v>0</v>
      </c>
      <c r="AA30" s="91">
        <f>[25]Novembro!$K$30</f>
        <v>0</v>
      </c>
      <c r="AB30" s="91">
        <f>[25]Novembro!$K$31</f>
        <v>0</v>
      </c>
      <c r="AC30" s="91">
        <f>[25]Novembro!$K$32</f>
        <v>3.6</v>
      </c>
      <c r="AD30" s="91">
        <f>[25]Novembro!$K$33</f>
        <v>38.800000000000004</v>
      </c>
      <c r="AE30" s="91">
        <f>[25]Novembro!$K$34</f>
        <v>0.4</v>
      </c>
      <c r="AF30" s="81">
        <f t="shared" si="3"/>
        <v>118.20000000000002</v>
      </c>
      <c r="AG30" s="82">
        <f t="shared" si="4"/>
        <v>48.2</v>
      </c>
      <c r="AH30" s="56">
        <f t="shared" si="5"/>
        <v>17</v>
      </c>
    </row>
    <row r="31" spans="1:36" x14ac:dyDescent="0.2">
      <c r="A31" s="50" t="s">
        <v>154</v>
      </c>
      <c r="B31" s="91">
        <f>[26]Novembro!$K5</f>
        <v>0</v>
      </c>
      <c r="C31" s="91">
        <f>[26]Novembro!$K6</f>
        <v>0</v>
      </c>
      <c r="D31" s="91">
        <f>[26]Novembro!$K7</f>
        <v>2</v>
      </c>
      <c r="E31" s="91">
        <f>[26]Novembro!$K8</f>
        <v>1</v>
      </c>
      <c r="F31" s="91">
        <f>[26]Novembro!$K9</f>
        <v>7.6000000000000014</v>
      </c>
      <c r="G31" s="91">
        <f>[26]Novembro!$K10</f>
        <v>7.4000000000000012</v>
      </c>
      <c r="H31" s="91">
        <f>[26]Novembro!$K11</f>
        <v>11.2</v>
      </c>
      <c r="I31" s="91">
        <f>[26]Novembro!$K12</f>
        <v>0</v>
      </c>
      <c r="J31" s="91">
        <f>[26]Novembro!$K13</f>
        <v>0</v>
      </c>
      <c r="K31" s="91">
        <f>[26]Novembro!$K14</f>
        <v>0</v>
      </c>
      <c r="L31" s="91">
        <f>[26]Novembro!$K15</f>
        <v>0</v>
      </c>
      <c r="M31" s="91">
        <f>[26]Novembro!$K16</f>
        <v>0</v>
      </c>
      <c r="N31" s="91">
        <f>[26]Novembro!$K17</f>
        <v>0.2</v>
      </c>
      <c r="O31" s="91">
        <f>[26]Novembro!$K18</f>
        <v>0</v>
      </c>
      <c r="P31" s="91">
        <f>[26]Novembro!$K19</f>
        <v>0</v>
      </c>
      <c r="Q31" s="91">
        <f>[26]Novembro!$K20</f>
        <v>0</v>
      </c>
      <c r="R31" s="91">
        <f>[26]Novembro!$K21</f>
        <v>0</v>
      </c>
      <c r="S31" s="91">
        <f>[26]Novembro!$K22</f>
        <v>0</v>
      </c>
      <c r="T31" s="91">
        <f>[26]Novembro!$K23</f>
        <v>0</v>
      </c>
      <c r="U31" s="91">
        <f>[26]Novembro!$K24</f>
        <v>0.4</v>
      </c>
      <c r="V31" s="91">
        <f>[26]Novembro!$K25</f>
        <v>3.4</v>
      </c>
      <c r="W31" s="91">
        <f>[26]Novembro!$K26</f>
        <v>0.4</v>
      </c>
      <c r="X31" s="91">
        <f>[26]Novembro!$K27</f>
        <v>0</v>
      </c>
      <c r="Y31" s="91">
        <f>[26]Novembro!$K28</f>
        <v>0</v>
      </c>
      <c r="Z31" s="91">
        <f>[26]Novembro!$K29</f>
        <v>0</v>
      </c>
      <c r="AA31" s="91">
        <f>[26]Novembro!$K30</f>
        <v>0</v>
      </c>
      <c r="AB31" s="91">
        <f>[26]Novembro!$K31</f>
        <v>0</v>
      </c>
      <c r="AC31" s="91">
        <f>[26]Novembro!$K32</f>
        <v>0</v>
      </c>
      <c r="AD31" s="91">
        <f>[26]Novembro!$K33</f>
        <v>0</v>
      </c>
      <c r="AE31" s="91">
        <f>[26]Novembro!$K34</f>
        <v>0.4</v>
      </c>
      <c r="AF31" s="81">
        <f t="shared" si="3"/>
        <v>34</v>
      </c>
      <c r="AG31" s="82">
        <f t="shared" si="4"/>
        <v>11.2</v>
      </c>
      <c r="AH31" s="56">
        <f t="shared" si="5"/>
        <v>20</v>
      </c>
      <c r="AI31" s="11"/>
    </row>
    <row r="32" spans="1:36" x14ac:dyDescent="0.2">
      <c r="A32" s="50" t="s">
        <v>11</v>
      </c>
      <c r="B32" s="91">
        <f>[27]Novembro!$K$5</f>
        <v>0</v>
      </c>
      <c r="C32" s="91">
        <f>[27]Novembro!$K$6</f>
        <v>0</v>
      </c>
      <c r="D32" s="91">
        <f>[27]Novembro!$K$7</f>
        <v>0</v>
      </c>
      <c r="E32" s="91">
        <f>[27]Novembro!$K$8</f>
        <v>0</v>
      </c>
      <c r="F32" s="91">
        <f>[27]Novembro!$K$9</f>
        <v>0</v>
      </c>
      <c r="G32" s="91">
        <f>[27]Novembro!$K$10</f>
        <v>0</v>
      </c>
      <c r="H32" s="91">
        <f>[27]Novembro!$K$11</f>
        <v>0</v>
      </c>
      <c r="I32" s="91">
        <f>[27]Novembro!$K$12</f>
        <v>0</v>
      </c>
      <c r="J32" s="91">
        <f>[27]Novembro!$K$13</f>
        <v>0</v>
      </c>
      <c r="K32" s="91">
        <f>[27]Novembro!$K$14</f>
        <v>0</v>
      </c>
      <c r="L32" s="91">
        <f>[27]Novembro!$K$15</f>
        <v>0</v>
      </c>
      <c r="M32" s="91">
        <f>[27]Novembro!$K$16</f>
        <v>0</v>
      </c>
      <c r="N32" s="91">
        <f>[27]Novembro!$K$17</f>
        <v>0</v>
      </c>
      <c r="O32" s="91">
        <f>[27]Novembro!$K$18</f>
        <v>0</v>
      </c>
      <c r="P32" s="91">
        <f>[27]Novembro!$K$19</f>
        <v>0</v>
      </c>
      <c r="Q32" s="91">
        <f>[27]Novembro!$K$20</f>
        <v>0</v>
      </c>
      <c r="R32" s="91">
        <f>[27]Novembro!$K$21</f>
        <v>0</v>
      </c>
      <c r="S32" s="91">
        <f>[27]Novembro!$K$22</f>
        <v>0</v>
      </c>
      <c r="T32" s="91">
        <f>[27]Novembro!$K$23</f>
        <v>0</v>
      </c>
      <c r="U32" s="91">
        <f>[27]Novembro!$K$24</f>
        <v>0</v>
      </c>
      <c r="V32" s="91">
        <f>[27]Novembro!$K$25</f>
        <v>0</v>
      </c>
      <c r="W32" s="91">
        <f>[27]Novembro!$K$26</f>
        <v>16.999999999999993</v>
      </c>
      <c r="X32" s="91">
        <f>[27]Novembro!$K$27</f>
        <v>0.2</v>
      </c>
      <c r="Y32" s="91">
        <f>[27]Novembro!$K$28</f>
        <v>0.2</v>
      </c>
      <c r="Z32" s="91">
        <f>[27]Novembro!$K$29</f>
        <v>0</v>
      </c>
      <c r="AA32" s="91">
        <f>[27]Novembro!$K$30</f>
        <v>0</v>
      </c>
      <c r="AB32" s="91">
        <f>[27]Novembro!$K$31</f>
        <v>0</v>
      </c>
      <c r="AC32" s="91">
        <f>[27]Novembro!$K$32</f>
        <v>0</v>
      </c>
      <c r="AD32" s="91">
        <f>[27]Novembro!$K$33</f>
        <v>0</v>
      </c>
      <c r="AE32" s="91">
        <f>[27]Novembro!$K$34</f>
        <v>0</v>
      </c>
      <c r="AF32" s="81">
        <f t="shared" si="3"/>
        <v>17.399999999999991</v>
      </c>
      <c r="AG32" s="82">
        <f t="shared" si="4"/>
        <v>16.999999999999993</v>
      </c>
      <c r="AH32" s="56">
        <f t="shared" si="5"/>
        <v>27</v>
      </c>
    </row>
    <row r="33" spans="1:39" s="5" customFormat="1" x14ac:dyDescent="0.2">
      <c r="A33" s="50" t="s">
        <v>12</v>
      </c>
      <c r="B33" s="91">
        <f>[28]Novembro!$K$5</f>
        <v>18.8</v>
      </c>
      <c r="C33" s="91">
        <f>[28]Novembro!$K$6</f>
        <v>0</v>
      </c>
      <c r="D33" s="91">
        <f>[28]Novembro!$K$7</f>
        <v>16.799999999999997</v>
      </c>
      <c r="E33" s="91">
        <f>[28]Novembro!$K$8</f>
        <v>0</v>
      </c>
      <c r="F33" s="91">
        <f>[28]Novembro!$K$9</f>
        <v>0</v>
      </c>
      <c r="G33" s="91">
        <f>[28]Novembro!$K$10</f>
        <v>0</v>
      </c>
      <c r="H33" s="91">
        <f>[28]Novembro!$K$11</f>
        <v>4</v>
      </c>
      <c r="I33" s="91">
        <f>[28]Novembro!$K$12</f>
        <v>0.2</v>
      </c>
      <c r="J33" s="91">
        <f>[28]Novembro!$K$13</f>
        <v>0</v>
      </c>
      <c r="K33" s="91">
        <f>[28]Novembro!$K$14</f>
        <v>0</v>
      </c>
      <c r="L33" s="91">
        <f>[28]Novembro!$K$15</f>
        <v>0</v>
      </c>
      <c r="M33" s="91">
        <f>[28]Novembro!$K$16</f>
        <v>0</v>
      </c>
      <c r="N33" s="91">
        <f>[28]Novembro!$K$17</f>
        <v>0</v>
      </c>
      <c r="O33" s="91">
        <f>[28]Novembro!$K$18</f>
        <v>0</v>
      </c>
      <c r="P33" s="91">
        <f>[28]Novembro!$K$19</f>
        <v>0</v>
      </c>
      <c r="Q33" s="91">
        <f>[28]Novembro!$K$20</f>
        <v>0</v>
      </c>
      <c r="R33" s="91">
        <f>[28]Novembro!$K$21</f>
        <v>0.2</v>
      </c>
      <c r="S33" s="91">
        <f>[28]Novembro!$K$22</f>
        <v>0</v>
      </c>
      <c r="T33" s="91">
        <f>[28]Novembro!$K$23</f>
        <v>0</v>
      </c>
      <c r="U33" s="91">
        <f>[28]Novembro!$K$24</f>
        <v>1.8</v>
      </c>
      <c r="V33" s="91">
        <f>[28]Novembro!$K$25</f>
        <v>0.4</v>
      </c>
      <c r="W33" s="91">
        <f>[28]Novembro!$K$26</f>
        <v>0</v>
      </c>
      <c r="X33" s="91">
        <f>[28]Novembro!$K$27</f>
        <v>0</v>
      </c>
      <c r="Y33" s="91">
        <f>[28]Novembro!$K$28</f>
        <v>0</v>
      </c>
      <c r="Z33" s="91">
        <f>[28]Novembro!$K$29</f>
        <v>0</v>
      </c>
      <c r="AA33" s="91">
        <f>[28]Novembro!$K$30</f>
        <v>0</v>
      </c>
      <c r="AB33" s="91">
        <f>[28]Novembro!$K$31</f>
        <v>0</v>
      </c>
      <c r="AC33" s="91">
        <f>[28]Novembro!$K$32</f>
        <v>0</v>
      </c>
      <c r="AD33" s="91">
        <f>[28]Novembro!$K$33</f>
        <v>0</v>
      </c>
      <c r="AE33" s="91">
        <f>[28]Novembro!$K$34</f>
        <v>0</v>
      </c>
      <c r="AF33" s="81">
        <f t="shared" si="3"/>
        <v>42.199999999999996</v>
      </c>
      <c r="AG33" s="82">
        <f t="shared" si="4"/>
        <v>18.8</v>
      </c>
      <c r="AH33" s="56">
        <f t="shared" si="5"/>
        <v>23</v>
      </c>
    </row>
    <row r="34" spans="1:39" x14ac:dyDescent="0.2">
      <c r="A34" s="50" t="s">
        <v>235</v>
      </c>
      <c r="B34" s="91">
        <f>[29]Novembro!$K$5</f>
        <v>9.4</v>
      </c>
      <c r="C34" s="91">
        <f>[29]Novembro!$K$6</f>
        <v>3.6000000000000005</v>
      </c>
      <c r="D34" s="91">
        <f>[29]Novembro!$K$7</f>
        <v>16.399999999999999</v>
      </c>
      <c r="E34" s="91">
        <f>[29]Novembro!$K$8</f>
        <v>0.2</v>
      </c>
      <c r="F34" s="91">
        <f>[29]Novembro!$K$9</f>
        <v>5.8</v>
      </c>
      <c r="G34" s="91">
        <f>[29]Novembro!$K$10</f>
        <v>7.9999999999999991</v>
      </c>
      <c r="H34" s="91">
        <f>[29]Novembro!$K$11</f>
        <v>12.4</v>
      </c>
      <c r="I34" s="91">
        <f>[29]Novembro!$K$12</f>
        <v>6.6000000000000005</v>
      </c>
      <c r="J34" s="91">
        <f>[29]Novembro!$K$13</f>
        <v>0</v>
      </c>
      <c r="K34" s="91">
        <f>[29]Novembro!$K$14</f>
        <v>0</v>
      </c>
      <c r="L34" s="91">
        <f>[29]Novembro!$K$15</f>
        <v>47.4</v>
      </c>
      <c r="M34" s="91">
        <f>[29]Novembro!$K$16</f>
        <v>0.2</v>
      </c>
      <c r="N34" s="91">
        <f>[29]Novembro!$K$17</f>
        <v>0</v>
      </c>
      <c r="O34" s="91">
        <f>[29]Novembro!$K$18</f>
        <v>0</v>
      </c>
      <c r="P34" s="91">
        <f>[29]Novembro!$K$19</f>
        <v>0</v>
      </c>
      <c r="Q34" s="91">
        <f>[29]Novembro!$K$20</f>
        <v>0</v>
      </c>
      <c r="R34" s="91">
        <f>[29]Novembro!$K$21</f>
        <v>0</v>
      </c>
      <c r="S34" s="91">
        <f>[29]Novembro!$K$22</f>
        <v>20</v>
      </c>
      <c r="T34" s="91">
        <f>[29]Novembro!$K$23</f>
        <v>1.7999999999999998</v>
      </c>
      <c r="U34" s="91">
        <f>[29]Novembro!$K$24</f>
        <v>2.4000000000000004</v>
      </c>
      <c r="V34" s="91">
        <f>[29]Novembro!$K$25</f>
        <v>0.2</v>
      </c>
      <c r="W34" s="91">
        <f>[29]Novembro!$K$26</f>
        <v>25.6</v>
      </c>
      <c r="X34" s="91">
        <f>[29]Novembro!$K$27</f>
        <v>0.2</v>
      </c>
      <c r="Y34" s="91">
        <f>[29]Novembro!$K$28</f>
        <v>0</v>
      </c>
      <c r="Z34" s="91">
        <f>[29]Novembro!$K$29</f>
        <v>0</v>
      </c>
      <c r="AA34" s="91">
        <f>[29]Novembro!$K$30</f>
        <v>0</v>
      </c>
      <c r="AB34" s="91">
        <f>[29]Novembro!$K$31</f>
        <v>0</v>
      </c>
      <c r="AC34" s="91">
        <f>[29]Novembro!$K$32</f>
        <v>0</v>
      </c>
      <c r="AD34" s="91">
        <f>[29]Novembro!$K$33</f>
        <v>0</v>
      </c>
      <c r="AE34" s="91">
        <f>[29]Novembro!$K$34</f>
        <v>44.800000000000004</v>
      </c>
      <c r="AF34" s="81">
        <f t="shared" si="3"/>
        <v>205</v>
      </c>
      <c r="AG34" s="82">
        <f t="shared" si="4"/>
        <v>47.4</v>
      </c>
      <c r="AH34" s="56">
        <f t="shared" si="5"/>
        <v>13</v>
      </c>
    </row>
    <row r="35" spans="1:39" x14ac:dyDescent="0.2">
      <c r="A35" s="50" t="s">
        <v>234</v>
      </c>
      <c r="B35" s="91">
        <f>[30]Novembro!$K$5</f>
        <v>11.399999999999999</v>
      </c>
      <c r="C35" s="91">
        <f>[30]Novembro!$K$6</f>
        <v>5.8000000000000007</v>
      </c>
      <c r="D35" s="91">
        <f>[30]Novembro!$K$7</f>
        <v>12.799999999999999</v>
      </c>
      <c r="E35" s="91">
        <f>[30]Novembro!$K$8</f>
        <v>2.2000000000000002</v>
      </c>
      <c r="F35" s="91">
        <f>[30]Novembro!$K$9</f>
        <v>9.6</v>
      </c>
      <c r="G35" s="91">
        <f>[30]Novembro!$K$10</f>
        <v>3</v>
      </c>
      <c r="H35" s="91">
        <f>[30]Novembro!$K$11</f>
        <v>53.599999999999994</v>
      </c>
      <c r="I35" s="91">
        <f>[30]Novembro!$K$12</f>
        <v>0.2</v>
      </c>
      <c r="J35" s="91">
        <f>[30]Novembro!$K$13</f>
        <v>0</v>
      </c>
      <c r="K35" s="91">
        <f>[30]Novembro!$K$14</f>
        <v>0</v>
      </c>
      <c r="L35" s="91">
        <f>[30]Novembro!$K$15</f>
        <v>0</v>
      </c>
      <c r="M35" s="91">
        <f>[30]Novembro!$K$16</f>
        <v>3.2</v>
      </c>
      <c r="N35" s="91">
        <f>[30]Novembro!$K$17</f>
        <v>4.8</v>
      </c>
      <c r="O35" s="91">
        <f>[30]Novembro!$K$18</f>
        <v>0</v>
      </c>
      <c r="P35" s="91">
        <f>[30]Novembro!$K$19</f>
        <v>0</v>
      </c>
      <c r="Q35" s="91">
        <f>[30]Novembro!$K$20</f>
        <v>0</v>
      </c>
      <c r="R35" s="91">
        <f>[30]Novembro!$K$21</f>
        <v>0</v>
      </c>
      <c r="S35" s="91">
        <f>[30]Novembro!$K$22</f>
        <v>0</v>
      </c>
      <c r="T35" s="91">
        <f>[30]Novembro!$K$23</f>
        <v>0</v>
      </c>
      <c r="U35" s="91">
        <f>[30]Novembro!$K$24</f>
        <v>0</v>
      </c>
      <c r="V35" s="91">
        <f>[30]Novembro!$K$25</f>
        <v>0</v>
      </c>
      <c r="W35" s="91">
        <f>[30]Novembro!$K$26</f>
        <v>29.6</v>
      </c>
      <c r="X35" s="91">
        <f>[30]Novembro!$K$27</f>
        <v>0</v>
      </c>
      <c r="Y35" s="91">
        <f>[30]Novembro!$K$28</f>
        <v>0</v>
      </c>
      <c r="Z35" s="91">
        <f>[30]Novembro!$K$29</f>
        <v>0</v>
      </c>
      <c r="AA35" s="91">
        <f>[30]Novembro!$K$30</f>
        <v>0.8</v>
      </c>
      <c r="AB35" s="91">
        <f>[30]Novembro!$K$31</f>
        <v>0</v>
      </c>
      <c r="AC35" s="91">
        <f>[30]Novembro!$K$32</f>
        <v>0</v>
      </c>
      <c r="AD35" s="91">
        <f>[30]Novembro!$K$33</f>
        <v>0</v>
      </c>
      <c r="AE35" s="91">
        <f>[30]Novembro!$K$34</f>
        <v>0</v>
      </c>
      <c r="AF35" s="81">
        <f t="shared" si="3"/>
        <v>137.00000000000003</v>
      </c>
      <c r="AG35" s="82">
        <f t="shared" si="4"/>
        <v>53.599999999999994</v>
      </c>
      <c r="AH35" s="56">
        <f t="shared" si="5"/>
        <v>18</v>
      </c>
      <c r="AM35" t="s">
        <v>33</v>
      </c>
    </row>
    <row r="36" spans="1:39" x14ac:dyDescent="0.2">
      <c r="A36" s="50" t="s">
        <v>126</v>
      </c>
      <c r="B36" s="91">
        <f>[31]Novembro!$K$5</f>
        <v>5</v>
      </c>
      <c r="C36" s="91">
        <f>[31]Novembro!$K$6</f>
        <v>8</v>
      </c>
      <c r="D36" s="91">
        <f>[31]Novembro!$K$7</f>
        <v>66</v>
      </c>
      <c r="E36" s="91">
        <f>[31]Novembro!$K$8</f>
        <v>0</v>
      </c>
      <c r="F36" s="91">
        <f>[31]Novembro!$K$9</f>
        <v>0</v>
      </c>
      <c r="G36" s="91">
        <f>[31]Novembro!$K$10</f>
        <v>0</v>
      </c>
      <c r="H36" s="91">
        <f>[31]Novembro!$K$11</f>
        <v>3.4000000000000004</v>
      </c>
      <c r="I36" s="91">
        <f>[31]Novembro!$K$12</f>
        <v>0.2</v>
      </c>
      <c r="J36" s="91">
        <f>[31]Novembro!$K$13</f>
        <v>0</v>
      </c>
      <c r="K36" s="91">
        <f>[31]Novembro!$K$14</f>
        <v>0</v>
      </c>
      <c r="L36" s="91">
        <f>[31]Novembro!$K$15</f>
        <v>0</v>
      </c>
      <c r="M36" s="91">
        <f>[31]Novembro!$K$16</f>
        <v>0</v>
      </c>
      <c r="N36" s="91">
        <f>[31]Novembro!$K$17</f>
        <v>0.2</v>
      </c>
      <c r="O36" s="91">
        <f>[31]Novembro!$K$18</f>
        <v>0</v>
      </c>
      <c r="P36" s="91">
        <f>[31]Novembro!$K$19</f>
        <v>0</v>
      </c>
      <c r="Q36" s="91">
        <f>[31]Novembro!$K$20</f>
        <v>0</v>
      </c>
      <c r="R36" s="91">
        <f>[31]Novembro!$K$21</f>
        <v>0.8</v>
      </c>
      <c r="S36" s="91">
        <f>[31]Novembro!$K$22</f>
        <v>0</v>
      </c>
      <c r="T36" s="91">
        <f>[31]Novembro!$K$23</f>
        <v>0</v>
      </c>
      <c r="U36" s="91">
        <f>[31]Novembro!$K$24</f>
        <v>3.4000000000000004</v>
      </c>
      <c r="V36" s="91">
        <f>[31]Novembro!$K$25</f>
        <v>17.600000000000001</v>
      </c>
      <c r="W36" s="91">
        <f>[31]Novembro!$K$26</f>
        <v>7.4</v>
      </c>
      <c r="X36" s="91">
        <f>[31]Novembro!$K$27</f>
        <v>0</v>
      </c>
      <c r="Y36" s="91">
        <f>[31]Novembro!$K$28</f>
        <v>0</v>
      </c>
      <c r="Z36" s="91">
        <f>[31]Novembro!$K$29</f>
        <v>0</v>
      </c>
      <c r="AA36" s="91">
        <f>[31]Novembro!$K$30</f>
        <v>0</v>
      </c>
      <c r="AB36" s="91">
        <f>[31]Novembro!$K$31</f>
        <v>0</v>
      </c>
      <c r="AC36" s="91">
        <f>[31]Novembro!$K$32</f>
        <v>0</v>
      </c>
      <c r="AD36" s="91">
        <f>[31]Novembro!$K$33</f>
        <v>45.8</v>
      </c>
      <c r="AE36" s="91">
        <f>[31]Novembro!$K$34</f>
        <v>2.2000000000000002</v>
      </c>
      <c r="AF36" s="81">
        <f t="shared" si="3"/>
        <v>160</v>
      </c>
      <c r="AG36" s="82">
        <f t="shared" si="4"/>
        <v>66</v>
      </c>
      <c r="AH36" s="56">
        <f t="shared" si="5"/>
        <v>18</v>
      </c>
    </row>
    <row r="37" spans="1:39" x14ac:dyDescent="0.2">
      <c r="A37" s="50" t="s">
        <v>13</v>
      </c>
      <c r="B37" s="91" t="s">
        <v>203</v>
      </c>
      <c r="C37" s="91">
        <f>[32]Novembro!$K$6</f>
        <v>9.7999999999999989</v>
      </c>
      <c r="D37" s="91">
        <f>[32]Novembro!$K$7</f>
        <v>5.2</v>
      </c>
      <c r="E37" s="91">
        <f>[32]Novembro!$K$8</f>
        <v>22.2</v>
      </c>
      <c r="F37" s="91">
        <f>[32]Novembro!$K$9</f>
        <v>18</v>
      </c>
      <c r="G37" s="91">
        <f>[32]Novembro!$K$10</f>
        <v>7.8</v>
      </c>
      <c r="H37" s="91">
        <f>[32]Novembro!$K$11</f>
        <v>21.4</v>
      </c>
      <c r="I37" s="91">
        <f>[32]Novembro!$K$12</f>
        <v>0</v>
      </c>
      <c r="J37" s="91">
        <f>[32]Novembro!$K$13</f>
        <v>0</v>
      </c>
      <c r="K37" s="91">
        <f>[32]Novembro!$K$14</f>
        <v>0</v>
      </c>
      <c r="L37" s="91">
        <f>[32]Novembro!$K$15</f>
        <v>0</v>
      </c>
      <c r="M37" s="91">
        <f>[32]Novembro!$K$16</f>
        <v>0</v>
      </c>
      <c r="N37" s="91">
        <f>[32]Novembro!$K$17</f>
        <v>0</v>
      </c>
      <c r="O37" s="91">
        <f>[32]Novembro!$K$18</f>
        <v>0</v>
      </c>
      <c r="P37" s="91">
        <f>[32]Novembro!$K$19</f>
        <v>0</v>
      </c>
      <c r="Q37" s="91">
        <f>[32]Novembro!$K$20</f>
        <v>12.2</v>
      </c>
      <c r="R37" s="91">
        <f>[32]Novembro!$K$21</f>
        <v>55.599999999999994</v>
      </c>
      <c r="S37" s="91">
        <f>[32]Novembro!$K$22</f>
        <v>0.60000000000000009</v>
      </c>
      <c r="T37" s="91">
        <f>[32]Novembro!$K$23</f>
        <v>0</v>
      </c>
      <c r="U37" s="91">
        <f>[32]Novembro!$K$24</f>
        <v>0</v>
      </c>
      <c r="V37" s="91">
        <f>[32]Novembro!$K$25</f>
        <v>6.9999999999999991</v>
      </c>
      <c r="W37" s="91">
        <f>[32]Novembro!$K$26</f>
        <v>0.2</v>
      </c>
      <c r="X37" s="91">
        <f>[32]Novembro!$K$27</f>
        <v>0</v>
      </c>
      <c r="Y37" s="91">
        <f>[32]Novembro!$K$28</f>
        <v>0</v>
      </c>
      <c r="Z37" s="91">
        <f>[32]Novembro!$K$29</f>
        <v>0</v>
      </c>
      <c r="AA37" s="91">
        <f>[32]Novembro!$K$30</f>
        <v>0</v>
      </c>
      <c r="AB37" s="91">
        <f>[32]Novembro!$K$31</f>
        <v>2.6</v>
      </c>
      <c r="AC37" s="91">
        <f>[32]Novembro!$K$32</f>
        <v>0</v>
      </c>
      <c r="AD37" s="91">
        <f>[32]Novembro!$K$33</f>
        <v>46.4</v>
      </c>
      <c r="AE37" s="91">
        <f>[32]Novembro!$K$34</f>
        <v>0</v>
      </c>
      <c r="AF37" s="81">
        <f t="shared" si="3"/>
        <v>208.99999999999997</v>
      </c>
      <c r="AG37" s="82">
        <f t="shared" si="4"/>
        <v>55.599999999999994</v>
      </c>
      <c r="AH37" s="56">
        <f t="shared" si="5"/>
        <v>16</v>
      </c>
      <c r="AI37" t="s">
        <v>203</v>
      </c>
    </row>
    <row r="38" spans="1:39" x14ac:dyDescent="0.2">
      <c r="A38" s="50" t="s">
        <v>155</v>
      </c>
      <c r="B38" s="91">
        <f>[33]Novembro!$K5</f>
        <v>2</v>
      </c>
      <c r="C38" s="91">
        <f>[33]Novembro!$K6</f>
        <v>12.799999999999999</v>
      </c>
      <c r="D38" s="91">
        <f>[33]Novembro!$K7</f>
        <v>11.000000000000002</v>
      </c>
      <c r="E38" s="91">
        <f>[33]Novembro!$K8</f>
        <v>0.2</v>
      </c>
      <c r="F38" s="91">
        <f>[33]Novembro!$K9</f>
        <v>0</v>
      </c>
      <c r="G38" s="91">
        <f>[33]Novembro!$K10</f>
        <v>8.1999999999999993</v>
      </c>
      <c r="H38" s="91">
        <f>[33]Novembro!$K11</f>
        <v>39.4</v>
      </c>
      <c r="I38" s="91">
        <f>[33]Novembro!$K12</f>
        <v>2</v>
      </c>
      <c r="J38" s="91">
        <f>[33]Novembro!$K13</f>
        <v>0.4</v>
      </c>
      <c r="K38" s="91">
        <f>[33]Novembro!$K14</f>
        <v>0</v>
      </c>
      <c r="L38" s="91">
        <f>[33]Novembro!$K15</f>
        <v>0</v>
      </c>
      <c r="M38" s="91">
        <f>[33]Novembro!$K16</f>
        <v>22.4</v>
      </c>
      <c r="N38" s="91">
        <f>[33]Novembro!$K17</f>
        <v>0</v>
      </c>
      <c r="O38" s="91">
        <f>[33]Novembro!$K18</f>
        <v>0</v>
      </c>
      <c r="P38" s="91">
        <f>[33]Novembro!$K19</f>
        <v>2.8000000000000003</v>
      </c>
      <c r="Q38" s="91">
        <f>[33]Novembro!$K20</f>
        <v>0</v>
      </c>
      <c r="R38" s="91">
        <f>[33]Novembro!$K21</f>
        <v>0</v>
      </c>
      <c r="S38" s="91">
        <f>[33]Novembro!$K22</f>
        <v>0</v>
      </c>
      <c r="T38" s="91">
        <f>[33]Novembro!$K23</f>
        <v>1.6</v>
      </c>
      <c r="U38" s="91">
        <f>[33]Novembro!$K24</f>
        <v>0.4</v>
      </c>
      <c r="V38" s="91">
        <f>[33]Novembro!$K25</f>
        <v>0</v>
      </c>
      <c r="W38" s="91">
        <f>[33]Novembro!$K26</f>
        <v>27.599999999999998</v>
      </c>
      <c r="X38" s="91">
        <f>[33]Novembro!$K27</f>
        <v>0</v>
      </c>
      <c r="Y38" s="91">
        <f>[33]Novembro!$K28</f>
        <v>0</v>
      </c>
      <c r="Z38" s="91">
        <f>[33]Novembro!$K29</f>
        <v>0</v>
      </c>
      <c r="AA38" s="91">
        <f>[33]Novembro!$K30</f>
        <v>0</v>
      </c>
      <c r="AB38" s="91">
        <f>[33]Novembro!$K31</f>
        <v>0</v>
      </c>
      <c r="AC38" s="91">
        <f>[33]Novembro!$K32</f>
        <v>3.2</v>
      </c>
      <c r="AD38" s="91">
        <f>[33]Novembro!$K33</f>
        <v>0.2</v>
      </c>
      <c r="AE38" s="91">
        <f>[33]Novembro!$K34</f>
        <v>10.199999999999998</v>
      </c>
      <c r="AF38" s="81">
        <f t="shared" si="3"/>
        <v>144.39999999999998</v>
      </c>
      <c r="AG38" s="82">
        <f t="shared" si="4"/>
        <v>39.4</v>
      </c>
      <c r="AH38" s="56">
        <f t="shared" si="5"/>
        <v>14</v>
      </c>
    </row>
    <row r="39" spans="1:39" x14ac:dyDescent="0.2">
      <c r="A39" s="50" t="s">
        <v>14</v>
      </c>
      <c r="B39" s="91">
        <f>[34]Novembro!$K$5</f>
        <v>0</v>
      </c>
      <c r="C39" s="91">
        <f>[34]Novembro!$K$6</f>
        <v>0</v>
      </c>
      <c r="D39" s="91">
        <f>[34]Novembro!$K$7</f>
        <v>0</v>
      </c>
      <c r="E39" s="91">
        <f>[34]Novembro!$K$8</f>
        <v>0</v>
      </c>
      <c r="F39" s="91">
        <f>[34]Novembro!$K$9</f>
        <v>0</v>
      </c>
      <c r="G39" s="91">
        <f>[34]Novembro!$K$10</f>
        <v>0</v>
      </c>
      <c r="H39" s="91">
        <f>[34]Novembro!$K$11</f>
        <v>10.199999999999999</v>
      </c>
      <c r="I39" s="91">
        <f>[34]Novembro!$K$12</f>
        <v>0</v>
      </c>
      <c r="J39" s="91">
        <f>[34]Novembro!$K$13</f>
        <v>0</v>
      </c>
      <c r="K39" s="91">
        <f>[34]Novembro!$K$14</f>
        <v>0</v>
      </c>
      <c r="L39" s="91">
        <f>[34]Novembro!$K$15</f>
        <v>0</v>
      </c>
      <c r="M39" s="91">
        <f>[34]Novembro!$K$16</f>
        <v>0</v>
      </c>
      <c r="N39" s="91">
        <f>[34]Novembro!$K$17</f>
        <v>0</v>
      </c>
      <c r="O39" s="91">
        <f>[34]Novembro!$K$18</f>
        <v>0</v>
      </c>
      <c r="P39" s="91">
        <f>[34]Novembro!$K$19</f>
        <v>0</v>
      </c>
      <c r="Q39" s="91">
        <f>[34]Novembro!$K$20</f>
        <v>0</v>
      </c>
      <c r="R39" s="91">
        <f>[34]Novembro!$K$21</f>
        <v>0</v>
      </c>
      <c r="S39" s="91">
        <f>[34]Novembro!$K$22</f>
        <v>0</v>
      </c>
      <c r="T39" s="91">
        <f>[34]Novembro!$K$23</f>
        <v>0</v>
      </c>
      <c r="U39" s="91">
        <f>[34]Novembro!$K$24</f>
        <v>0</v>
      </c>
      <c r="V39" s="91">
        <f>[34]Novembro!$K$25</f>
        <v>0.6</v>
      </c>
      <c r="W39" s="91">
        <f>[34]Novembro!$K$26</f>
        <v>0</v>
      </c>
      <c r="X39" s="91">
        <f>[34]Novembro!$K$27</f>
        <v>0</v>
      </c>
      <c r="Y39" s="91">
        <f>[34]Novembro!$K$28</f>
        <v>0</v>
      </c>
      <c r="Z39" s="91">
        <f>[34]Novembro!$K$29</f>
        <v>0</v>
      </c>
      <c r="AA39" s="91">
        <f>[34]Novembro!$K$30</f>
        <v>0</v>
      </c>
      <c r="AB39" s="91">
        <f>[34]Novembro!$K$31</f>
        <v>0</v>
      </c>
      <c r="AC39" s="91">
        <f>[34]Novembro!$K$32</f>
        <v>0</v>
      </c>
      <c r="AD39" s="91">
        <f>[34]Novembro!$K$33</f>
        <v>0</v>
      </c>
      <c r="AE39" s="91">
        <f>[34]Novembro!$K$34</f>
        <v>0</v>
      </c>
      <c r="AF39" s="81">
        <f t="shared" si="3"/>
        <v>10.799999999999999</v>
      </c>
      <c r="AG39" s="82">
        <f t="shared" si="4"/>
        <v>10.199999999999999</v>
      </c>
      <c r="AH39" s="56">
        <f t="shared" si="5"/>
        <v>28</v>
      </c>
      <c r="AI39" s="11" t="s">
        <v>33</v>
      </c>
    </row>
    <row r="40" spans="1:39" hidden="1" x14ac:dyDescent="0.2">
      <c r="A40" s="50" t="s">
        <v>15</v>
      </c>
      <c r="B40" s="91">
        <f>[35]Novembro!$K$5</f>
        <v>0</v>
      </c>
      <c r="C40" s="91">
        <f>[35]Novembro!$K$6</f>
        <v>0</v>
      </c>
      <c r="D40" s="91">
        <f>[35]Novembro!$K$7</f>
        <v>1.8</v>
      </c>
      <c r="E40" s="91">
        <f>[35]Novembro!$K$8</f>
        <v>0</v>
      </c>
      <c r="F40" s="91" t="str">
        <f>[35]Novembro!$K$9</f>
        <v>*</v>
      </c>
      <c r="G40" s="91" t="str">
        <f>[35]Novembro!$K$10</f>
        <v>*</v>
      </c>
      <c r="H40" s="91" t="str">
        <f>[35]Novembro!$K$11</f>
        <v>*</v>
      </c>
      <c r="I40" s="91" t="str">
        <f>[35]Novembro!$K$12</f>
        <v>*</v>
      </c>
      <c r="J40" s="91" t="str">
        <f>[35]Novembro!$K$13</f>
        <v>*</v>
      </c>
      <c r="K40" s="91" t="str">
        <f>[35]Novembro!$K$14</f>
        <v>*</v>
      </c>
      <c r="L40" s="91" t="str">
        <f>[35]Novembro!$K$15</f>
        <v>*</v>
      </c>
      <c r="M40" s="91" t="str">
        <f>[35]Novembro!$K$16</f>
        <v>*</v>
      </c>
      <c r="N40" s="91" t="str">
        <f>[35]Novembro!$K$17</f>
        <v>*</v>
      </c>
      <c r="O40" s="91" t="str">
        <f>[35]Novembro!$K$18</f>
        <v>*</v>
      </c>
      <c r="P40" s="91" t="str">
        <f>[35]Novembro!$K$19</f>
        <v>*</v>
      </c>
      <c r="Q40" s="91" t="str">
        <f>[35]Novembro!$K$20</f>
        <v>*</v>
      </c>
      <c r="R40" s="91" t="str">
        <f>[35]Novembro!$K$21</f>
        <v>*</v>
      </c>
      <c r="S40" s="91" t="str">
        <f>[35]Novembro!$K$22</f>
        <v>*</v>
      </c>
      <c r="T40" s="91" t="str">
        <f>[35]Novembro!$K$23</f>
        <v>*</v>
      </c>
      <c r="U40" s="91" t="str">
        <f>[35]Novembro!$K$24</f>
        <v>*</v>
      </c>
      <c r="V40" s="91" t="str">
        <f>[35]Novembro!$K$25</f>
        <v>*</v>
      </c>
      <c r="W40" s="91" t="str">
        <f>[35]Novembro!$K$26</f>
        <v>*</v>
      </c>
      <c r="X40" s="91" t="str">
        <f>[35]Novembro!$K$27</f>
        <v>*</v>
      </c>
      <c r="Y40" s="91" t="str">
        <f>[35]Novembro!$K$28</f>
        <v>*</v>
      </c>
      <c r="Z40" s="91" t="str">
        <f>[35]Novembro!$K$29</f>
        <v>*</v>
      </c>
      <c r="AA40" s="91" t="str">
        <f>[35]Novembro!$K$30</f>
        <v>*</v>
      </c>
      <c r="AB40" s="91" t="str">
        <f>[35]Novembro!$K$31</f>
        <v>*</v>
      </c>
      <c r="AC40" s="91" t="str">
        <f>[35]Novembro!$K$32</f>
        <v>*</v>
      </c>
      <c r="AD40" s="91" t="str">
        <f>[35]Novembro!$K$33</f>
        <v>*</v>
      </c>
      <c r="AE40" s="91" t="str">
        <f>[35]Novembro!$K$34</f>
        <v>*</v>
      </c>
      <c r="AF40" s="81">
        <f t="shared" si="3"/>
        <v>1.8</v>
      </c>
      <c r="AG40" s="82">
        <f t="shared" si="4"/>
        <v>1.8</v>
      </c>
      <c r="AH40" s="56">
        <f t="shared" si="5"/>
        <v>3</v>
      </c>
    </row>
    <row r="41" spans="1:39" x14ac:dyDescent="0.2">
      <c r="A41" s="50" t="s">
        <v>156</v>
      </c>
      <c r="B41" s="91">
        <f>[36]Novembro!$K$5</f>
        <v>6.3999999999999995</v>
      </c>
      <c r="C41" s="91">
        <f>[36]Novembro!$K$6</f>
        <v>7</v>
      </c>
      <c r="D41" s="91">
        <f>[36]Novembro!$K$7</f>
        <v>3</v>
      </c>
      <c r="E41" s="91">
        <f>[36]Novembro!$K$8</f>
        <v>0.2</v>
      </c>
      <c r="F41" s="91">
        <f>[36]Novembro!$K$9</f>
        <v>0</v>
      </c>
      <c r="G41" s="91">
        <f>[36]Novembro!$K$10</f>
        <v>10</v>
      </c>
      <c r="H41" s="91">
        <f>[36]Novembro!$K$11</f>
        <v>32.6</v>
      </c>
      <c r="I41" s="91">
        <f>[36]Novembro!$K$12</f>
        <v>1.8</v>
      </c>
      <c r="J41" s="91">
        <f>[36]Novembro!$K$13</f>
        <v>0</v>
      </c>
      <c r="K41" s="91">
        <f>[36]Novembro!$K$14</f>
        <v>0</v>
      </c>
      <c r="L41" s="91">
        <f>[36]Novembro!$K$15</f>
        <v>0</v>
      </c>
      <c r="M41" s="91">
        <f>[36]Novembro!$K$16</f>
        <v>1.8</v>
      </c>
      <c r="N41" s="91">
        <f>[36]Novembro!$K$17</f>
        <v>0.4</v>
      </c>
      <c r="O41" s="91">
        <f>[36]Novembro!$K$18</f>
        <v>0</v>
      </c>
      <c r="P41" s="91">
        <f>[36]Novembro!$K$19</f>
        <v>0</v>
      </c>
      <c r="Q41" s="91">
        <f>[36]Novembro!$K$20</f>
        <v>0</v>
      </c>
      <c r="R41" s="91">
        <f>[36]Novembro!$K$21</f>
        <v>26.8</v>
      </c>
      <c r="S41" s="91">
        <f>[36]Novembro!$K$22</f>
        <v>0</v>
      </c>
      <c r="T41" s="91">
        <f>[36]Novembro!$K$23</f>
        <v>0.4</v>
      </c>
      <c r="U41" s="91">
        <f>[36]Novembro!$K$24</f>
        <v>12.2</v>
      </c>
      <c r="V41" s="91">
        <f>[36]Novembro!$K$25</f>
        <v>20.399999999999995</v>
      </c>
      <c r="W41" s="91">
        <f>[36]Novembro!$K$26</f>
        <v>0</v>
      </c>
      <c r="X41" s="91">
        <f>[36]Novembro!$K$27</f>
        <v>0</v>
      </c>
      <c r="Y41" s="91">
        <f>[36]Novembro!$K$28</f>
        <v>0</v>
      </c>
      <c r="Z41" s="91">
        <f>[36]Novembro!$K$29</f>
        <v>0</v>
      </c>
      <c r="AA41" s="91">
        <f>[36]Novembro!$K$30</f>
        <v>13</v>
      </c>
      <c r="AB41" s="91">
        <f>[36]Novembro!$K$31</f>
        <v>0.4</v>
      </c>
      <c r="AC41" s="91">
        <f>[36]Novembro!$K$32</f>
        <v>1.4</v>
      </c>
      <c r="AD41" s="91">
        <f>[36]Novembro!$K$33</f>
        <v>7.6000000000000005</v>
      </c>
      <c r="AE41" s="91">
        <f>[36]Novembro!$K$34</f>
        <v>14.999999999999998</v>
      </c>
      <c r="AF41" s="81">
        <f t="shared" si="3"/>
        <v>160.4</v>
      </c>
      <c r="AG41" s="82">
        <f t="shared" si="4"/>
        <v>32.6</v>
      </c>
      <c r="AH41" s="56">
        <f t="shared" si="5"/>
        <v>12</v>
      </c>
    </row>
    <row r="42" spans="1:39" x14ac:dyDescent="0.2">
      <c r="A42" s="50" t="s">
        <v>16</v>
      </c>
      <c r="B42" s="91">
        <f>[37]Novembro!$K$5</f>
        <v>6.4</v>
      </c>
      <c r="C42" s="91">
        <f>[37]Novembro!$K$6</f>
        <v>0.4</v>
      </c>
      <c r="D42" s="91">
        <f>[37]Novembro!$K$7</f>
        <v>22.4</v>
      </c>
      <c r="E42" s="91">
        <f>[37]Novembro!$K$8</f>
        <v>6</v>
      </c>
      <c r="F42" s="91">
        <f>[37]Novembro!$K$9</f>
        <v>0</v>
      </c>
      <c r="G42" s="91">
        <f>[37]Novembro!$K$10</f>
        <v>2.2000000000000002</v>
      </c>
      <c r="H42" s="91">
        <f>[37]Novembro!$K$11</f>
        <v>3.6</v>
      </c>
      <c r="I42" s="91">
        <f>[37]Novembro!$K$12</f>
        <v>0</v>
      </c>
      <c r="J42" s="91">
        <f>[37]Novembro!$K$13</f>
        <v>0</v>
      </c>
      <c r="K42" s="91">
        <f>[37]Novembro!$K$14</f>
        <v>0</v>
      </c>
      <c r="L42" s="91">
        <f>[37]Novembro!$K$15</f>
        <v>0</v>
      </c>
      <c r="M42" s="91">
        <f>[37]Novembro!$K$16</f>
        <v>0</v>
      </c>
      <c r="N42" s="91">
        <f>[37]Novembro!$K$17</f>
        <v>0.2</v>
      </c>
      <c r="O42" s="91">
        <f>[37]Novembro!$K$18</f>
        <v>0</v>
      </c>
      <c r="P42" s="91">
        <f>[37]Novembro!$K$19</f>
        <v>0</v>
      </c>
      <c r="Q42" s="91">
        <f>[37]Novembro!$K$20</f>
        <v>0</v>
      </c>
      <c r="R42" s="91">
        <f>[37]Novembro!$K$21</f>
        <v>0</v>
      </c>
      <c r="S42" s="91">
        <f>[37]Novembro!$K$22</f>
        <v>0</v>
      </c>
      <c r="T42" s="91">
        <f>[37]Novembro!$K$23</f>
        <v>0</v>
      </c>
      <c r="U42" s="91">
        <f>[37]Novembro!$K$24</f>
        <v>0</v>
      </c>
      <c r="V42" s="91">
        <f>[37]Novembro!$K$25</f>
        <v>0.4</v>
      </c>
      <c r="W42" s="91">
        <f>[37]Novembro!$K$26</f>
        <v>15</v>
      </c>
      <c r="X42" s="91">
        <f>[37]Novembro!$K$27</f>
        <v>0</v>
      </c>
      <c r="Y42" s="91">
        <f>[37]Novembro!$K$28</f>
        <v>0</v>
      </c>
      <c r="Z42" s="91">
        <f>[37]Novembro!$K$29</f>
        <v>0</v>
      </c>
      <c r="AA42" s="91">
        <f>[37]Novembro!$K$30</f>
        <v>0</v>
      </c>
      <c r="AB42" s="91">
        <f>[37]Novembro!$K$31</f>
        <v>0</v>
      </c>
      <c r="AC42" s="91">
        <f>[37]Novembro!$K$32</f>
        <v>0</v>
      </c>
      <c r="AD42" s="91">
        <f>[37]Novembro!$K$33</f>
        <v>1</v>
      </c>
      <c r="AE42" s="91">
        <f>[37]Novembro!$K$34</f>
        <v>0</v>
      </c>
      <c r="AF42" s="81">
        <f t="shared" si="3"/>
        <v>57.600000000000009</v>
      </c>
      <c r="AG42" s="82">
        <f t="shared" si="4"/>
        <v>22.4</v>
      </c>
      <c r="AH42" s="56">
        <f t="shared" si="5"/>
        <v>20</v>
      </c>
    </row>
    <row r="43" spans="1:39" x14ac:dyDescent="0.2">
      <c r="A43" s="50" t="s">
        <v>139</v>
      </c>
      <c r="B43" s="91">
        <f>[38]Novembro!$K$5</f>
        <v>3</v>
      </c>
      <c r="C43" s="91">
        <f>[38]Novembro!$K$6</f>
        <v>17.399999999999999</v>
      </c>
      <c r="D43" s="91">
        <f>[38]Novembro!$K$7</f>
        <v>46.20000000000001</v>
      </c>
      <c r="E43" s="91">
        <f>[38]Novembro!$K$8</f>
        <v>8.6000000000000014</v>
      </c>
      <c r="F43" s="91">
        <f>[38]Novembro!$K$9</f>
        <v>0</v>
      </c>
      <c r="G43" s="91">
        <f>[38]Novembro!$K$10</f>
        <v>7.1999999999999993</v>
      </c>
      <c r="H43" s="91">
        <f>[38]Novembro!$K$11</f>
        <v>24.999999999999996</v>
      </c>
      <c r="I43" s="91">
        <f>[38]Novembro!$K$12</f>
        <v>1</v>
      </c>
      <c r="J43" s="91">
        <f>[38]Novembro!$K$13</f>
        <v>0</v>
      </c>
      <c r="K43" s="91">
        <f>[38]Novembro!$K$14</f>
        <v>0</v>
      </c>
      <c r="L43" s="91">
        <f>[38]Novembro!$K$15</f>
        <v>0</v>
      </c>
      <c r="M43" s="91">
        <f>[38]Novembro!$K$16</f>
        <v>0.2</v>
      </c>
      <c r="N43" s="91">
        <f>[38]Novembro!$K$17</f>
        <v>1.5999999999999999</v>
      </c>
      <c r="O43" s="91">
        <f>[38]Novembro!$K$18</f>
        <v>9.6</v>
      </c>
      <c r="P43" s="91">
        <f>[38]Novembro!$K$19</f>
        <v>0</v>
      </c>
      <c r="Q43" s="91">
        <f>[38]Novembro!$K$20</f>
        <v>0</v>
      </c>
      <c r="R43" s="91">
        <f>[38]Novembro!$K$21</f>
        <v>3.2</v>
      </c>
      <c r="S43" s="91">
        <f>[38]Novembro!$K$22</f>
        <v>0</v>
      </c>
      <c r="T43" s="91">
        <f>[38]Novembro!$K$23</f>
        <v>0</v>
      </c>
      <c r="U43" s="91">
        <f>[38]Novembro!$K$24</f>
        <v>0.60000000000000009</v>
      </c>
      <c r="V43" s="91">
        <f>[38]Novembro!$K$25</f>
        <v>50.199999999999996</v>
      </c>
      <c r="W43" s="91">
        <f>[38]Novembro!$K$26</f>
        <v>9.9999999999999982</v>
      </c>
      <c r="X43" s="91">
        <f>[38]Novembro!$K$27</f>
        <v>0</v>
      </c>
      <c r="Y43" s="91">
        <f>[38]Novembro!$K$28</f>
        <v>0</v>
      </c>
      <c r="Z43" s="91">
        <f>[38]Novembro!$K$29</f>
        <v>0</v>
      </c>
      <c r="AA43" s="91">
        <f>[38]Novembro!$K$30</f>
        <v>0</v>
      </c>
      <c r="AB43" s="91">
        <f>[38]Novembro!$K$31</f>
        <v>4.6000000000000005</v>
      </c>
      <c r="AC43" s="91">
        <f>[38]Novembro!$K$32</f>
        <v>2.6</v>
      </c>
      <c r="AD43" s="91">
        <f>[38]Novembro!$K$33</f>
        <v>48.800000000000004</v>
      </c>
      <c r="AE43" s="91">
        <f>[38]Novembro!$K$34</f>
        <v>2.8000000000000003</v>
      </c>
      <c r="AF43" s="81">
        <f t="shared" si="3"/>
        <v>242.60000000000002</v>
      </c>
      <c r="AG43" s="82">
        <f t="shared" si="4"/>
        <v>50.199999999999996</v>
      </c>
      <c r="AH43" s="56">
        <f t="shared" si="5"/>
        <v>12</v>
      </c>
      <c r="AJ43" s="11" t="s">
        <v>33</v>
      </c>
    </row>
    <row r="44" spans="1:39" hidden="1" x14ac:dyDescent="0.2">
      <c r="A44" s="50" t="s">
        <v>17</v>
      </c>
      <c r="B44" s="91">
        <f>[39]Novembro!$K$5</f>
        <v>1.6</v>
      </c>
      <c r="C44" s="91">
        <f>[39]Novembro!$K$6</f>
        <v>26.599999999999998</v>
      </c>
      <c r="D44" s="91">
        <f>[39]Novembro!$K$7</f>
        <v>0.4</v>
      </c>
      <c r="E44" s="91">
        <f>[39]Novembro!$K$8</f>
        <v>0.2</v>
      </c>
      <c r="F44" s="91">
        <f>[39]Novembro!$K$9</f>
        <v>21.4</v>
      </c>
      <c r="G44" s="91">
        <f>[39]Novembro!$K$10</f>
        <v>1.4</v>
      </c>
      <c r="H44" s="91">
        <f>[39]Novembro!$K$11</f>
        <v>4.8</v>
      </c>
      <c r="I44" s="91">
        <f>[39]Novembro!$K$12</f>
        <v>8</v>
      </c>
      <c r="J44" s="91">
        <f>[39]Novembro!$K$13</f>
        <v>0</v>
      </c>
      <c r="K44" s="91">
        <f>[39]Novembro!$K$14</f>
        <v>0</v>
      </c>
      <c r="L44" s="91">
        <f>[39]Novembro!$K$15</f>
        <v>0.60000000000000009</v>
      </c>
      <c r="M44" s="91">
        <f>[39]Novembro!$K$16</f>
        <v>39.6</v>
      </c>
      <c r="N44" s="91">
        <f>[39]Novembro!$K$17</f>
        <v>0</v>
      </c>
      <c r="O44" s="91">
        <f>[39]Novembro!$K$18</f>
        <v>0</v>
      </c>
      <c r="P44" s="91">
        <f>[39]Novembro!$K$19</f>
        <v>6.6</v>
      </c>
      <c r="Q44" s="91">
        <f>[39]Novembro!$K$20</f>
        <v>0.2</v>
      </c>
      <c r="R44" s="91">
        <f>[39]Novembro!$K$21</f>
        <v>38.199999999999996</v>
      </c>
      <c r="S44" s="91">
        <f>[39]Novembro!$K$22</f>
        <v>0.4</v>
      </c>
      <c r="T44" s="91">
        <f>[39]Novembro!$K$23</f>
        <v>22.2</v>
      </c>
      <c r="U44" s="91">
        <f>[39]Novembro!$K$24</f>
        <v>0.2</v>
      </c>
      <c r="V44" s="91">
        <f>[39]Novembro!$K$25</f>
        <v>0.60000000000000009</v>
      </c>
      <c r="W44" s="91">
        <f>[39]Novembro!$K$26</f>
        <v>0.2</v>
      </c>
      <c r="X44" s="91">
        <f>[39]Novembro!$K$27</f>
        <v>0.2</v>
      </c>
      <c r="Y44" s="91">
        <f>[39]Novembro!$K$28</f>
        <v>0</v>
      </c>
      <c r="Z44" s="91">
        <f>[39]Novembro!$K$29</f>
        <v>0.2</v>
      </c>
      <c r="AA44" s="91">
        <f>[39]Novembro!$K$30</f>
        <v>0</v>
      </c>
      <c r="AB44" s="91">
        <f>[39]Novembro!$K$31</f>
        <v>0</v>
      </c>
      <c r="AC44" s="91">
        <f>[39]Novembro!$K$32</f>
        <v>0.4</v>
      </c>
      <c r="AD44" s="91">
        <f>[39]Novembro!$K$33</f>
        <v>0.4</v>
      </c>
      <c r="AE44" s="91">
        <f>[39]Novembro!$K$34</f>
        <v>4.2</v>
      </c>
      <c r="AF44" s="81">
        <f t="shared" si="3"/>
        <v>178.59999999999994</v>
      </c>
      <c r="AG44" s="82">
        <f t="shared" si="4"/>
        <v>39.6</v>
      </c>
      <c r="AH44" s="56">
        <f t="shared" si="5"/>
        <v>7</v>
      </c>
    </row>
    <row r="45" spans="1:39" hidden="1" x14ac:dyDescent="0.2">
      <c r="A45" s="50" t="s">
        <v>144</v>
      </c>
      <c r="B45" s="91" t="str">
        <f>[40]Novembro!$K$5</f>
        <v>*</v>
      </c>
      <c r="C45" s="91" t="str">
        <f>[40]Novembro!$K$6</f>
        <v>*</v>
      </c>
      <c r="D45" s="91" t="str">
        <f>[40]Novembro!$K$7</f>
        <v>*</v>
      </c>
      <c r="E45" s="91" t="str">
        <f>[40]Novembro!$K$8</f>
        <v>*</v>
      </c>
      <c r="F45" s="91" t="str">
        <f>[40]Novembro!$K$9</f>
        <v>*</v>
      </c>
      <c r="G45" s="91" t="str">
        <f>[40]Novembro!$K$10</f>
        <v>*</v>
      </c>
      <c r="H45" s="91" t="str">
        <f>[40]Novembro!$K$11</f>
        <v>*</v>
      </c>
      <c r="I45" s="91" t="str">
        <f>[40]Novembro!$K$12</f>
        <v>*</v>
      </c>
      <c r="J45" s="91" t="str">
        <f>[40]Novembro!$K$13</f>
        <v>*</v>
      </c>
      <c r="K45" s="91" t="str">
        <f>[40]Novembro!$K$14</f>
        <v>*</v>
      </c>
      <c r="L45" s="91" t="str">
        <f>[40]Novembro!$K$15</f>
        <v>*</v>
      </c>
      <c r="M45" s="91" t="str">
        <f>[40]Novembro!$K$16</f>
        <v>*</v>
      </c>
      <c r="N45" s="91" t="str">
        <f>[40]Novembro!$K$17</f>
        <v>*</v>
      </c>
      <c r="O45" s="91" t="str">
        <f>[40]Novembro!$K$18</f>
        <v>*</v>
      </c>
      <c r="P45" s="91" t="str">
        <f>[40]Novembro!$K$19</f>
        <v>*</v>
      </c>
      <c r="Q45" s="91" t="str">
        <f>[40]Novembro!$K$20</f>
        <v>*</v>
      </c>
      <c r="R45" s="91" t="str">
        <f>[40]Novembro!$K$21</f>
        <v>*</v>
      </c>
      <c r="S45" s="91" t="str">
        <f>[40]Novembro!$K$22</f>
        <v>*</v>
      </c>
      <c r="T45" s="91" t="str">
        <f>[40]Novembro!$K$23</f>
        <v>*</v>
      </c>
      <c r="U45" s="91" t="str">
        <f>[40]Novembro!$K$24</f>
        <v>*</v>
      </c>
      <c r="V45" s="91" t="str">
        <f>[40]Novembro!$K$25</f>
        <v>*</v>
      </c>
      <c r="W45" s="91" t="str">
        <f>[40]Novembro!$K$26</f>
        <v>*</v>
      </c>
      <c r="X45" s="91" t="str">
        <f>[40]Novembro!$K$27</f>
        <v>*</v>
      </c>
      <c r="Y45" s="91" t="str">
        <f>[40]Novembro!$K$28</f>
        <v>*</v>
      </c>
      <c r="Z45" s="91" t="str">
        <f>[40]Novembro!$K$29</f>
        <v>*</v>
      </c>
      <c r="AA45" s="91" t="str">
        <f>[40]Novembro!$K$30</f>
        <v>*</v>
      </c>
      <c r="AB45" s="91" t="str">
        <f>[40]Novembro!$K$31</f>
        <v>*</v>
      </c>
      <c r="AC45" s="91" t="str">
        <f>[40]Novembro!$K$32</f>
        <v>*</v>
      </c>
      <c r="AD45" s="91" t="str">
        <f>[40]Novembro!$K$33</f>
        <v>*</v>
      </c>
      <c r="AE45" s="91" t="str">
        <f>[40]Novembro!$K$34</f>
        <v>*</v>
      </c>
      <c r="AF45" s="81">
        <f t="shared" si="3"/>
        <v>0</v>
      </c>
      <c r="AG45" s="82" t="s">
        <v>203</v>
      </c>
      <c r="AH45" s="56" t="s">
        <v>203</v>
      </c>
    </row>
    <row r="46" spans="1:39" x14ac:dyDescent="0.2">
      <c r="A46" s="50" t="s">
        <v>18</v>
      </c>
      <c r="B46" s="91">
        <f>[41]Novembro!$K$5</f>
        <v>0</v>
      </c>
      <c r="C46" s="91">
        <f>[41]Novembro!$K$6</f>
        <v>48.599999999999994</v>
      </c>
      <c r="D46" s="91">
        <f>[41]Novembro!$K$7</f>
        <v>21</v>
      </c>
      <c r="E46" s="91">
        <f>[41]Novembro!$K$8</f>
        <v>3.2</v>
      </c>
      <c r="F46" s="91">
        <f>[41]Novembro!$K$9</f>
        <v>0</v>
      </c>
      <c r="G46" s="91">
        <f>[41]Novembro!$K$10</f>
        <v>0</v>
      </c>
      <c r="H46" s="91">
        <f>[41]Novembro!$K$11</f>
        <v>11.6</v>
      </c>
      <c r="I46" s="91">
        <f>[41]Novembro!$K$12</f>
        <v>0</v>
      </c>
      <c r="J46" s="91">
        <f>[41]Novembro!$K$13</f>
        <v>0.2</v>
      </c>
      <c r="K46" s="91">
        <f>[41]Novembro!$K$14</f>
        <v>0</v>
      </c>
      <c r="L46" s="91">
        <f>[41]Novembro!$K$15</f>
        <v>0</v>
      </c>
      <c r="M46" s="91">
        <f>[41]Novembro!$K$16</f>
        <v>0.4</v>
      </c>
      <c r="N46" s="91">
        <f>[41]Novembro!$K$17</f>
        <v>0</v>
      </c>
      <c r="O46" s="91">
        <f>[41]Novembro!$K$18</f>
        <v>0</v>
      </c>
      <c r="P46" s="91">
        <f>[41]Novembro!$K$19</f>
        <v>0</v>
      </c>
      <c r="Q46" s="91">
        <f>[41]Novembro!$K$20</f>
        <v>0</v>
      </c>
      <c r="R46" s="91">
        <f>[41]Novembro!$K$21</f>
        <v>0</v>
      </c>
      <c r="S46" s="91">
        <f>[41]Novembro!$K$22</f>
        <v>0</v>
      </c>
      <c r="T46" s="91">
        <f>[41]Novembro!$K$23</f>
        <v>0</v>
      </c>
      <c r="U46" s="91">
        <f>[41]Novembro!$K$24</f>
        <v>0.8</v>
      </c>
      <c r="V46" s="91">
        <f>[41]Novembro!$K$25</f>
        <v>13</v>
      </c>
      <c r="W46" s="91">
        <f>[41]Novembro!$K$26</f>
        <v>0.60000000000000009</v>
      </c>
      <c r="X46" s="91">
        <f>[41]Novembro!$K$27</f>
        <v>0</v>
      </c>
      <c r="Y46" s="91">
        <f>[41]Novembro!$K$28</f>
        <v>0</v>
      </c>
      <c r="Z46" s="91">
        <f>[41]Novembro!$K$29</f>
        <v>0</v>
      </c>
      <c r="AA46" s="91">
        <f>[41]Novembro!$K$30</f>
        <v>0</v>
      </c>
      <c r="AB46" s="91">
        <f>[41]Novembro!$K$31</f>
        <v>0</v>
      </c>
      <c r="AC46" s="91">
        <f>[41]Novembro!$K$32</f>
        <v>15.799999999999999</v>
      </c>
      <c r="AD46" s="91">
        <f>[41]Novembro!$K$33</f>
        <v>1.2</v>
      </c>
      <c r="AE46" s="91">
        <f>[41]Novembro!$K$34</f>
        <v>0</v>
      </c>
      <c r="AF46" s="81">
        <f t="shared" si="3"/>
        <v>116.39999999999999</v>
      </c>
      <c r="AG46" s="82">
        <f t="shared" ref="AG46:AG75" si="6">MAX(B46:AE46)</f>
        <v>48.599999999999994</v>
      </c>
      <c r="AH46" s="56">
        <f t="shared" ref="AH46:AH75" si="7">COUNTIF(B46:AE46,"=0,0")</f>
        <v>19</v>
      </c>
      <c r="AI46" s="11" t="s">
        <v>33</v>
      </c>
    </row>
    <row r="47" spans="1:39" x14ac:dyDescent="0.2">
      <c r="A47" s="50" t="s">
        <v>21</v>
      </c>
      <c r="B47" s="91">
        <f>[42]Novembro!$K$5</f>
        <v>32.800000000000004</v>
      </c>
      <c r="C47" s="91">
        <f>[42]Novembro!$K$6</f>
        <v>4.8</v>
      </c>
      <c r="D47" s="91">
        <f>[42]Novembro!$K$7</f>
        <v>50.000000000000007</v>
      </c>
      <c r="E47" s="91">
        <f>[42]Novembro!$K$8</f>
        <v>0</v>
      </c>
      <c r="F47" s="91">
        <f>[42]Novembro!$K$9</f>
        <v>5.6000000000000005</v>
      </c>
      <c r="G47" s="91">
        <f>[42]Novembro!$K$10</f>
        <v>10</v>
      </c>
      <c r="H47" s="91">
        <f>[42]Novembro!$K$11</f>
        <v>20.799999999999997</v>
      </c>
      <c r="I47" s="91">
        <f>[42]Novembro!$K$12</f>
        <v>2.8000000000000003</v>
      </c>
      <c r="J47" s="91">
        <f>[42]Novembro!$K$13</f>
        <v>0</v>
      </c>
      <c r="K47" s="91">
        <f>[42]Novembro!$K$14</f>
        <v>0</v>
      </c>
      <c r="L47" s="91">
        <f>[42]Novembro!$K$15</f>
        <v>0</v>
      </c>
      <c r="M47" s="91">
        <f>[42]Novembro!$K$16</f>
        <v>0</v>
      </c>
      <c r="N47" s="91">
        <f>[42]Novembro!$K$17</f>
        <v>3.6</v>
      </c>
      <c r="O47" s="91">
        <f>[42]Novembro!$K$18</f>
        <v>0</v>
      </c>
      <c r="P47" s="91">
        <f>[42]Novembro!$K$19</f>
        <v>0</v>
      </c>
      <c r="Q47" s="91">
        <f>[42]Novembro!$K$20</f>
        <v>0</v>
      </c>
      <c r="R47" s="91">
        <f>[42]Novembro!$K$21</f>
        <v>0</v>
      </c>
      <c r="S47" s="91">
        <f>[42]Novembro!$K$22</f>
        <v>6.8</v>
      </c>
      <c r="T47" s="91">
        <f>[42]Novembro!$K$23</f>
        <v>0</v>
      </c>
      <c r="U47" s="91">
        <f>[42]Novembro!$K$24</f>
        <v>0</v>
      </c>
      <c r="V47" s="91">
        <f>[42]Novembro!$K$25</f>
        <v>1.2</v>
      </c>
      <c r="W47" s="91">
        <f>[42]Novembro!$K$26</f>
        <v>0.2</v>
      </c>
      <c r="X47" s="91">
        <f>[42]Novembro!$K$27</f>
        <v>0</v>
      </c>
      <c r="Y47" s="91">
        <f>[42]Novembro!$K$28</f>
        <v>0</v>
      </c>
      <c r="Z47" s="91">
        <f>[42]Novembro!$K$29</f>
        <v>0</v>
      </c>
      <c r="AA47" s="91">
        <f>[42]Novembro!$K$30</f>
        <v>0</v>
      </c>
      <c r="AB47" s="91">
        <f>[42]Novembro!$K$31</f>
        <v>0</v>
      </c>
      <c r="AC47" s="91">
        <f>[42]Novembro!$K$32</f>
        <v>0</v>
      </c>
      <c r="AD47" s="91">
        <f>[42]Novembro!$K$33</f>
        <v>0</v>
      </c>
      <c r="AE47" s="91">
        <f>[42]Novembro!$K$34</f>
        <v>16.999999999999996</v>
      </c>
      <c r="AF47" s="81">
        <f t="shared" si="3"/>
        <v>155.6</v>
      </c>
      <c r="AG47" s="82">
        <f t="shared" si="6"/>
        <v>50.000000000000007</v>
      </c>
      <c r="AH47" s="56">
        <f t="shared" si="7"/>
        <v>18</v>
      </c>
    </row>
    <row r="48" spans="1:39" x14ac:dyDescent="0.2">
      <c r="A48" s="50" t="s">
        <v>32</v>
      </c>
      <c r="B48" s="91">
        <f>[43]Novembro!$K$5</f>
        <v>0.4</v>
      </c>
      <c r="C48" s="91">
        <f>[43]Novembro!$K$6</f>
        <v>6.8000000000000007</v>
      </c>
      <c r="D48" s="91">
        <f>[43]Novembro!$K$7</f>
        <v>0.4</v>
      </c>
      <c r="E48" s="91">
        <f>[43]Novembro!$K$8</f>
        <v>0</v>
      </c>
      <c r="F48" s="91">
        <f>[43]Novembro!$K$9</f>
        <v>4</v>
      </c>
      <c r="G48" s="91">
        <f>[43]Novembro!$K$10</f>
        <v>7.1999999999999993</v>
      </c>
      <c r="H48" s="91">
        <f>[43]Novembro!$K$11</f>
        <v>58.8</v>
      </c>
      <c r="I48" s="91">
        <f>[43]Novembro!$K$12</f>
        <v>7.4</v>
      </c>
      <c r="J48" s="91">
        <f>[43]Novembro!$K$13</f>
        <v>0</v>
      </c>
      <c r="K48" s="91">
        <f>[43]Novembro!$K$14</f>
        <v>0</v>
      </c>
      <c r="L48" s="91">
        <f>[43]Novembro!$K$15</f>
        <v>0</v>
      </c>
      <c r="M48" s="91">
        <f>[43]Novembro!$K$16</f>
        <v>22.199999999999996</v>
      </c>
      <c r="N48" s="91">
        <f>[43]Novembro!$K$17</f>
        <v>0</v>
      </c>
      <c r="O48" s="91">
        <f>[43]Novembro!$K$18</f>
        <v>0</v>
      </c>
      <c r="P48" s="91">
        <f>[43]Novembro!$K$19</f>
        <v>0</v>
      </c>
      <c r="Q48" s="91">
        <f>[43]Novembro!$K$20</f>
        <v>0</v>
      </c>
      <c r="R48" s="91">
        <f>[43]Novembro!$K$21</f>
        <v>35.4</v>
      </c>
      <c r="S48" s="91">
        <f>[43]Novembro!$K$22</f>
        <v>10.199999999999998</v>
      </c>
      <c r="T48" s="91">
        <f>[43]Novembro!$K$23</f>
        <v>0</v>
      </c>
      <c r="U48" s="91">
        <f>[43]Novembro!$K$24</f>
        <v>26.8</v>
      </c>
      <c r="V48" s="91">
        <f>[43]Novembro!$K$25</f>
        <v>0</v>
      </c>
      <c r="W48" s="91">
        <f>[43]Novembro!$K$26</f>
        <v>29.2</v>
      </c>
      <c r="X48" s="91">
        <f>[43]Novembro!$K$27</f>
        <v>6.6</v>
      </c>
      <c r="Y48" s="91">
        <f>[43]Novembro!$K$28</f>
        <v>8.6</v>
      </c>
      <c r="Z48" s="91">
        <f>[43]Novembro!$K$29</f>
        <v>0.8</v>
      </c>
      <c r="AA48" s="91">
        <f>[43]Novembro!$K$30</f>
        <v>0</v>
      </c>
      <c r="AB48" s="91">
        <f>[43]Novembro!$K$31</f>
        <v>0</v>
      </c>
      <c r="AC48" s="91">
        <f>[43]Novembro!$K$32</f>
        <v>0</v>
      </c>
      <c r="AD48" s="91">
        <f>[43]Novembro!$K$33</f>
        <v>0</v>
      </c>
      <c r="AE48" s="91">
        <f>[43]Novembro!$K$34</f>
        <v>37.4</v>
      </c>
      <c r="AF48" s="81">
        <f t="shared" si="3"/>
        <v>262.2</v>
      </c>
      <c r="AG48" s="82">
        <f t="shared" si="6"/>
        <v>58.8</v>
      </c>
      <c r="AH48" s="56">
        <f t="shared" si="7"/>
        <v>14</v>
      </c>
      <c r="AI48" s="11" t="s">
        <v>33</v>
      </c>
    </row>
    <row r="49" spans="1:35" hidden="1" x14ac:dyDescent="0.2">
      <c r="A49" s="99" t="s">
        <v>19</v>
      </c>
      <c r="B49" s="91">
        <f>[44]Novembro!$K$5</f>
        <v>0</v>
      </c>
      <c r="C49" s="91">
        <f>[44]Novembro!$K$6</f>
        <v>1.4</v>
      </c>
      <c r="D49" s="91">
        <f>[44]Novembro!$K$7</f>
        <v>1</v>
      </c>
      <c r="E49" s="91">
        <f>[44]Novembro!$K$8</f>
        <v>0.4</v>
      </c>
      <c r="F49" s="91">
        <f>[44]Novembro!$K$9</f>
        <v>2</v>
      </c>
      <c r="G49" s="91">
        <f>[44]Novembro!$K$10</f>
        <v>3.2000000000000006</v>
      </c>
      <c r="H49" s="91">
        <f>[44]Novembro!$K$11</f>
        <v>1.5999999999999999</v>
      </c>
      <c r="I49" s="91">
        <f>[44]Novembro!$K$12</f>
        <v>0.2</v>
      </c>
      <c r="J49" s="91">
        <f>[44]Novembro!$K$13</f>
        <v>0</v>
      </c>
      <c r="K49" s="91">
        <f>[44]Novembro!$K$14</f>
        <v>0</v>
      </c>
      <c r="L49" s="91">
        <f>[44]Novembro!$K$15</f>
        <v>0</v>
      </c>
      <c r="M49" s="91">
        <f>[44]Novembro!$K$16</f>
        <v>0</v>
      </c>
      <c r="N49" s="91">
        <f>[44]Novembro!$K$17</f>
        <v>0</v>
      </c>
      <c r="O49" s="91">
        <f>[44]Novembro!$K$18</f>
        <v>0</v>
      </c>
      <c r="P49" s="91">
        <f>[44]Novembro!$K$19</f>
        <v>0</v>
      </c>
      <c r="Q49" s="91">
        <f>[44]Novembro!$K$20</f>
        <v>0</v>
      </c>
      <c r="R49" s="91">
        <f>[44]Novembro!$K$21</f>
        <v>0</v>
      </c>
      <c r="S49" s="91">
        <f>[44]Novembro!$K$22</f>
        <v>0</v>
      </c>
      <c r="T49" s="91">
        <f>[44]Novembro!$K$23</f>
        <v>0</v>
      </c>
      <c r="U49" s="91">
        <f>[44]Novembro!$K$24</f>
        <v>0</v>
      </c>
      <c r="V49" s="91">
        <f>[44]Novembro!$K$25</f>
        <v>0</v>
      </c>
      <c r="W49" s="91">
        <f>[44]Novembro!$K$26</f>
        <v>0</v>
      </c>
      <c r="X49" s="91">
        <f>[44]Novembro!$K$27</f>
        <v>0</v>
      </c>
      <c r="Y49" s="91">
        <f>[44]Novembro!$K$28</f>
        <v>0</v>
      </c>
      <c r="Z49" s="91">
        <f>[44]Novembro!$K$29</f>
        <v>0</v>
      </c>
      <c r="AA49" s="91">
        <f>[44]Novembro!$K$30</f>
        <v>0</v>
      </c>
      <c r="AB49" s="91">
        <f>[44]Novembro!$K$31</f>
        <v>0</v>
      </c>
      <c r="AC49" s="91">
        <f>[44]Novembro!$K$32</f>
        <v>0</v>
      </c>
      <c r="AD49" s="91">
        <f>[44]Novembro!$K$33</f>
        <v>0</v>
      </c>
      <c r="AE49" s="91">
        <f>[44]Novembro!$K$34</f>
        <v>27.400000000000006</v>
      </c>
      <c r="AF49" s="81">
        <f t="shared" si="3"/>
        <v>37.200000000000003</v>
      </c>
      <c r="AG49" s="82">
        <f t="shared" si="6"/>
        <v>27.400000000000006</v>
      </c>
      <c r="AH49" s="56">
        <f t="shared" si="7"/>
        <v>22</v>
      </c>
    </row>
    <row r="50" spans="1:35" x14ac:dyDescent="0.2">
      <c r="A50" s="107" t="s">
        <v>1</v>
      </c>
      <c r="B50" s="108">
        <v>13.6</v>
      </c>
      <c r="C50" s="108">
        <v>0.2</v>
      </c>
      <c r="D50" s="108">
        <v>17.2</v>
      </c>
      <c r="E50" s="108">
        <v>0.2</v>
      </c>
      <c r="F50" s="108">
        <v>0</v>
      </c>
      <c r="G50" s="108">
        <v>1.2</v>
      </c>
      <c r="H50" s="108">
        <v>41.8</v>
      </c>
      <c r="I50" s="108">
        <v>0.2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  <c r="O50" s="108">
        <v>0</v>
      </c>
      <c r="P50" s="108">
        <v>0</v>
      </c>
      <c r="Q50" s="108">
        <v>0.6</v>
      </c>
      <c r="R50" s="108">
        <v>11.6</v>
      </c>
      <c r="S50" s="108">
        <v>0</v>
      </c>
      <c r="T50" s="108">
        <v>3.2</v>
      </c>
      <c r="U50" s="108">
        <v>10.8</v>
      </c>
      <c r="V50" s="108">
        <v>0.2</v>
      </c>
      <c r="W50" s="108">
        <v>2.4</v>
      </c>
      <c r="X50" s="108">
        <v>1</v>
      </c>
      <c r="Y50" s="108">
        <v>0.2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81">
        <f t="shared" si="3"/>
        <v>104.39999999999999</v>
      </c>
      <c r="AG50" s="82">
        <f t="shared" si="6"/>
        <v>41.8</v>
      </c>
      <c r="AH50" s="56">
        <f t="shared" si="7"/>
        <v>15</v>
      </c>
      <c r="AI50" s="116"/>
    </row>
    <row r="51" spans="1:35" x14ac:dyDescent="0.2">
      <c r="A51" s="117" t="s">
        <v>50</v>
      </c>
      <c r="B51" s="10">
        <v>0.2</v>
      </c>
      <c r="C51" s="10">
        <v>22.8</v>
      </c>
      <c r="D51" s="10">
        <v>78.2</v>
      </c>
      <c r="E51" s="10">
        <v>0</v>
      </c>
      <c r="F51" s="10">
        <v>0</v>
      </c>
      <c r="G51" s="10">
        <v>13.4</v>
      </c>
      <c r="H51" s="10">
        <v>0.6</v>
      </c>
      <c r="I51" s="10">
        <v>0</v>
      </c>
      <c r="J51" s="10">
        <v>0</v>
      </c>
      <c r="K51" s="10">
        <v>0</v>
      </c>
      <c r="L51" s="10">
        <v>0</v>
      </c>
      <c r="M51" s="10">
        <v>40.200000000000003</v>
      </c>
      <c r="N51" s="10">
        <v>2.4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6.4</v>
      </c>
      <c r="W51" s="10">
        <v>14.2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71.400000000000006</v>
      </c>
      <c r="AE51" s="10">
        <v>0.2</v>
      </c>
      <c r="AF51" s="81">
        <f t="shared" si="3"/>
        <v>250</v>
      </c>
      <c r="AG51" s="82">
        <f t="shared" si="6"/>
        <v>78.2</v>
      </c>
      <c r="AH51" s="56">
        <f t="shared" si="7"/>
        <v>19</v>
      </c>
    </row>
    <row r="52" spans="1:35" x14ac:dyDescent="0.2">
      <c r="A52" s="117" t="s">
        <v>239</v>
      </c>
      <c r="B52" s="10" t="s">
        <v>203</v>
      </c>
      <c r="C52" s="10" t="s">
        <v>203</v>
      </c>
      <c r="D52" s="10" t="s">
        <v>203</v>
      </c>
      <c r="E52" s="10" t="s">
        <v>203</v>
      </c>
      <c r="F52" s="10" t="s">
        <v>203</v>
      </c>
      <c r="G52" s="10">
        <v>14.8</v>
      </c>
      <c r="H52" s="10">
        <v>33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0.2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10.4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81">
        <f t="shared" si="3"/>
        <v>58.4</v>
      </c>
      <c r="AG52" s="82">
        <f t="shared" si="6"/>
        <v>33</v>
      </c>
      <c r="AH52" s="56">
        <f t="shared" si="7"/>
        <v>21</v>
      </c>
    </row>
    <row r="53" spans="1:35" s="5" customFormat="1" x14ac:dyDescent="0.2">
      <c r="A53" s="117" t="s">
        <v>225</v>
      </c>
      <c r="B53" s="10">
        <v>0.2</v>
      </c>
      <c r="C53" s="10">
        <v>2.8</v>
      </c>
      <c r="D53" s="10">
        <v>9</v>
      </c>
      <c r="E53" s="10">
        <v>0</v>
      </c>
      <c r="F53" s="10">
        <v>16.600000000000001</v>
      </c>
      <c r="G53" s="10">
        <v>14.4</v>
      </c>
      <c r="H53" s="10">
        <v>24.2</v>
      </c>
      <c r="I53" s="10">
        <v>4.4000000000000004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2.6</v>
      </c>
      <c r="U53" s="10">
        <v>9.6</v>
      </c>
      <c r="V53" s="10">
        <v>0.6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1.2</v>
      </c>
      <c r="AD53" s="10">
        <v>0</v>
      </c>
      <c r="AE53" s="10">
        <v>0</v>
      </c>
      <c r="AF53" s="81">
        <f t="shared" si="3"/>
        <v>85.6</v>
      </c>
      <c r="AG53" s="82">
        <f t="shared" si="6"/>
        <v>24.2</v>
      </c>
      <c r="AH53" s="56">
        <f t="shared" si="7"/>
        <v>19</v>
      </c>
    </row>
    <row r="54" spans="1:35" x14ac:dyDescent="0.2">
      <c r="A54" s="117" t="s">
        <v>226</v>
      </c>
      <c r="B54" s="10">
        <v>0</v>
      </c>
      <c r="C54" s="10">
        <v>4.5999999999999996</v>
      </c>
      <c r="D54" s="10">
        <v>13.8</v>
      </c>
      <c r="E54" s="10">
        <v>0</v>
      </c>
      <c r="F54" s="10">
        <v>5</v>
      </c>
      <c r="G54" s="10">
        <v>2.2000000000000002</v>
      </c>
      <c r="H54" s="10">
        <v>44</v>
      </c>
      <c r="I54" s="10">
        <v>4.8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6.2</v>
      </c>
      <c r="Q54" s="10">
        <v>0</v>
      </c>
      <c r="R54" s="10">
        <v>0</v>
      </c>
      <c r="S54" s="10">
        <v>8.6</v>
      </c>
      <c r="T54" s="10">
        <v>0</v>
      </c>
      <c r="U54" s="10">
        <v>30.2</v>
      </c>
      <c r="V54" s="10">
        <v>0.8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3</v>
      </c>
      <c r="AD54" s="10">
        <v>0</v>
      </c>
      <c r="AE54" s="10">
        <v>7</v>
      </c>
      <c r="AF54" s="81">
        <f t="shared" si="3"/>
        <v>130.19999999999999</v>
      </c>
      <c r="AG54" s="82">
        <f t="shared" si="6"/>
        <v>44</v>
      </c>
      <c r="AH54" s="56">
        <f t="shared" si="7"/>
        <v>18</v>
      </c>
      <c r="AI54" t="s">
        <v>33</v>
      </c>
    </row>
    <row r="55" spans="1:35" x14ac:dyDescent="0.2">
      <c r="A55" s="117" t="s">
        <v>227</v>
      </c>
      <c r="B55" s="10">
        <v>4.5999999999999996</v>
      </c>
      <c r="C55" s="10">
        <v>25</v>
      </c>
      <c r="D55" s="10">
        <v>0.2</v>
      </c>
      <c r="E55" s="10">
        <v>0</v>
      </c>
      <c r="F55" s="10">
        <v>0</v>
      </c>
      <c r="G55" s="10">
        <v>0</v>
      </c>
      <c r="H55" s="10">
        <v>8.6</v>
      </c>
      <c r="I55" s="10">
        <v>13.4</v>
      </c>
      <c r="J55" s="10">
        <v>0</v>
      </c>
      <c r="K55" s="10">
        <v>0</v>
      </c>
      <c r="L55" s="10">
        <v>0</v>
      </c>
      <c r="M55" s="10">
        <v>50.4</v>
      </c>
      <c r="N55" s="10">
        <v>0</v>
      </c>
      <c r="O55" s="10">
        <v>0</v>
      </c>
      <c r="P55" s="10">
        <v>0</v>
      </c>
      <c r="Q55" s="10">
        <v>0</v>
      </c>
      <c r="R55" s="10">
        <v>0.2</v>
      </c>
      <c r="S55" s="10">
        <v>5.8</v>
      </c>
      <c r="T55" s="10">
        <v>5.2</v>
      </c>
      <c r="U55" s="10">
        <v>1</v>
      </c>
      <c r="V55" s="10">
        <v>16.399999999999999</v>
      </c>
      <c r="W55" s="10">
        <v>0</v>
      </c>
      <c r="X55" s="10">
        <v>2.8</v>
      </c>
      <c r="Y55" s="10">
        <v>0</v>
      </c>
      <c r="Z55" s="10">
        <v>0</v>
      </c>
      <c r="AA55" s="10">
        <v>5.2</v>
      </c>
      <c r="AB55" s="10">
        <v>0.2</v>
      </c>
      <c r="AC55" s="10">
        <v>0.2</v>
      </c>
      <c r="AD55" s="10">
        <v>0</v>
      </c>
      <c r="AE55" s="10">
        <v>0</v>
      </c>
      <c r="AF55" s="81">
        <f t="shared" si="3"/>
        <v>139.19999999999996</v>
      </c>
      <c r="AG55" s="82">
        <f t="shared" si="6"/>
        <v>50.4</v>
      </c>
      <c r="AH55" s="56">
        <f t="shared" si="7"/>
        <v>15</v>
      </c>
    </row>
    <row r="56" spans="1:35" x14ac:dyDescent="0.2">
      <c r="A56" s="117" t="s">
        <v>240</v>
      </c>
      <c r="B56" s="10" t="s">
        <v>203</v>
      </c>
      <c r="C56" s="10">
        <v>0.8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0.2</v>
      </c>
      <c r="S56" s="10">
        <v>8.4</v>
      </c>
      <c r="T56" s="10">
        <v>0</v>
      </c>
      <c r="U56" s="10">
        <v>8.8000000000000007</v>
      </c>
      <c r="V56" s="10">
        <v>0.2</v>
      </c>
      <c r="W56" s="10">
        <v>0.2</v>
      </c>
      <c r="X56" s="10">
        <v>0</v>
      </c>
      <c r="Y56" s="10">
        <v>0</v>
      </c>
      <c r="Z56" s="10">
        <v>0</v>
      </c>
      <c r="AA56" s="10">
        <v>32.4</v>
      </c>
      <c r="AB56" s="10">
        <v>0</v>
      </c>
      <c r="AC56" s="10">
        <v>0</v>
      </c>
      <c r="AD56" s="10">
        <v>0</v>
      </c>
      <c r="AE56" s="10">
        <v>0</v>
      </c>
      <c r="AF56" s="81">
        <f t="shared" si="3"/>
        <v>51</v>
      </c>
      <c r="AG56" s="82">
        <f t="shared" si="6"/>
        <v>32.4</v>
      </c>
      <c r="AH56" s="56">
        <f t="shared" si="7"/>
        <v>22</v>
      </c>
    </row>
    <row r="57" spans="1:35" x14ac:dyDescent="0.2">
      <c r="A57" s="117" t="s">
        <v>236</v>
      </c>
      <c r="B57" s="10">
        <v>6.4</v>
      </c>
      <c r="C57" s="10">
        <v>1.2</v>
      </c>
      <c r="D57" s="10">
        <v>0</v>
      </c>
      <c r="E57" s="10">
        <v>6.2</v>
      </c>
      <c r="F57" s="10">
        <v>5.6</v>
      </c>
      <c r="G57" s="10">
        <v>0</v>
      </c>
      <c r="H57" s="10">
        <v>14.4</v>
      </c>
      <c r="I57" s="10">
        <v>1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6</v>
      </c>
      <c r="T57" s="10">
        <v>1.2</v>
      </c>
      <c r="U57" s="10">
        <v>0</v>
      </c>
      <c r="V57" s="10">
        <v>0</v>
      </c>
      <c r="W57" s="10">
        <v>21.6</v>
      </c>
      <c r="X57" s="10">
        <v>0.4</v>
      </c>
      <c r="Y57" s="10">
        <v>0</v>
      </c>
      <c r="Z57" s="10">
        <v>0</v>
      </c>
      <c r="AA57" s="10">
        <v>12.4</v>
      </c>
      <c r="AB57" s="10">
        <v>0</v>
      </c>
      <c r="AC57" s="10">
        <v>0</v>
      </c>
      <c r="AD57" s="10">
        <v>0</v>
      </c>
      <c r="AE57" s="10">
        <v>0</v>
      </c>
      <c r="AF57" s="81">
        <f t="shared" si="3"/>
        <v>76.400000000000006</v>
      </c>
      <c r="AG57" s="82">
        <f t="shared" si="6"/>
        <v>21.6</v>
      </c>
      <c r="AH57" s="56">
        <f t="shared" si="7"/>
        <v>19</v>
      </c>
    </row>
    <row r="58" spans="1:35" x14ac:dyDescent="0.2">
      <c r="A58" s="117" t="s">
        <v>6</v>
      </c>
      <c r="B58" s="10">
        <v>3.6</v>
      </c>
      <c r="C58" s="10">
        <v>99.6</v>
      </c>
      <c r="D58" s="10">
        <v>8</v>
      </c>
      <c r="E58" s="10">
        <v>0.2</v>
      </c>
      <c r="F58" s="10">
        <v>6.2</v>
      </c>
      <c r="G58" s="10">
        <v>9.1999999999999993</v>
      </c>
      <c r="H58" s="10">
        <v>57.6</v>
      </c>
      <c r="I58" s="10">
        <v>0.8</v>
      </c>
      <c r="J58" s="10">
        <v>0</v>
      </c>
      <c r="K58" s="10">
        <v>0</v>
      </c>
      <c r="L58" s="10">
        <v>0</v>
      </c>
      <c r="M58" s="10">
        <v>2.8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0.2</v>
      </c>
      <c r="T58" s="10">
        <v>0</v>
      </c>
      <c r="U58" s="10">
        <v>1.2</v>
      </c>
      <c r="V58" s="10">
        <v>0.2</v>
      </c>
      <c r="W58" s="10">
        <v>0.4</v>
      </c>
      <c r="X58" s="10">
        <v>4.4000000000000004</v>
      </c>
      <c r="Y58" s="10">
        <v>0</v>
      </c>
      <c r="Z58" s="10">
        <v>0</v>
      </c>
      <c r="AA58" s="10">
        <v>0</v>
      </c>
      <c r="AB58" s="10">
        <v>0.2</v>
      </c>
      <c r="AC58" s="10">
        <v>0</v>
      </c>
      <c r="AD58" s="10">
        <v>0</v>
      </c>
      <c r="AE58" s="10">
        <v>47.4</v>
      </c>
      <c r="AF58" s="81">
        <f t="shared" si="3"/>
        <v>242</v>
      </c>
      <c r="AG58" s="82">
        <f t="shared" si="6"/>
        <v>99.6</v>
      </c>
      <c r="AH58" s="56">
        <f t="shared" si="7"/>
        <v>14</v>
      </c>
    </row>
    <row r="59" spans="1:35" x14ac:dyDescent="0.2">
      <c r="A59" s="117" t="s">
        <v>228</v>
      </c>
      <c r="B59" s="10">
        <v>11.4</v>
      </c>
      <c r="C59" s="10">
        <v>16.8</v>
      </c>
      <c r="D59" s="10">
        <v>5</v>
      </c>
      <c r="E59" s="10">
        <v>0.4</v>
      </c>
      <c r="F59" s="10">
        <v>0</v>
      </c>
      <c r="G59" s="10">
        <v>0.2</v>
      </c>
      <c r="H59" s="10">
        <v>22.2</v>
      </c>
      <c r="I59" s="10">
        <v>0.2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0.4</v>
      </c>
      <c r="V59" s="10">
        <v>0</v>
      </c>
      <c r="W59" s="10">
        <v>0.2</v>
      </c>
      <c r="X59" s="10">
        <v>18.8</v>
      </c>
      <c r="Y59" s="10">
        <v>0.2</v>
      </c>
      <c r="Z59" s="10">
        <v>0</v>
      </c>
      <c r="AA59" s="10">
        <v>0</v>
      </c>
      <c r="AB59" s="10">
        <v>0</v>
      </c>
      <c r="AC59" s="10">
        <v>11.6</v>
      </c>
      <c r="AD59" s="10">
        <v>0</v>
      </c>
      <c r="AE59" s="10">
        <v>12</v>
      </c>
      <c r="AF59" s="81">
        <f t="shared" si="3"/>
        <v>99.4</v>
      </c>
      <c r="AG59" s="82">
        <f t="shared" si="6"/>
        <v>22.2</v>
      </c>
      <c r="AH59" s="56">
        <f t="shared" si="7"/>
        <v>17</v>
      </c>
    </row>
    <row r="60" spans="1:35" x14ac:dyDescent="0.2">
      <c r="A60" s="117" t="s">
        <v>7</v>
      </c>
      <c r="B60" s="10" t="s">
        <v>203</v>
      </c>
      <c r="C60" s="10" t="s">
        <v>203</v>
      </c>
      <c r="D60" s="10" t="s">
        <v>203</v>
      </c>
      <c r="E60" s="10" t="s">
        <v>203</v>
      </c>
      <c r="F60" s="10">
        <v>4.8</v>
      </c>
      <c r="G60" s="10">
        <v>29</v>
      </c>
      <c r="H60" s="10">
        <v>0.2</v>
      </c>
      <c r="I60" s="10">
        <v>0</v>
      </c>
      <c r="J60" s="10">
        <v>0</v>
      </c>
      <c r="K60" s="10">
        <v>0</v>
      </c>
      <c r="L60" s="10">
        <v>0</v>
      </c>
      <c r="M60" s="10">
        <v>0.2</v>
      </c>
      <c r="N60" s="10">
        <v>0.6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0.8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3.6</v>
      </c>
      <c r="AE60" s="10">
        <v>56.4</v>
      </c>
      <c r="AF60" s="81">
        <f t="shared" si="3"/>
        <v>95.6</v>
      </c>
      <c r="AG60" s="82">
        <f t="shared" si="6"/>
        <v>56.4</v>
      </c>
      <c r="AH60" s="56">
        <f t="shared" si="7"/>
        <v>18</v>
      </c>
    </row>
    <row r="61" spans="1:35" x14ac:dyDescent="0.2">
      <c r="A61" s="117" t="s">
        <v>229</v>
      </c>
      <c r="B61" s="10">
        <v>0</v>
      </c>
      <c r="C61" s="10">
        <v>1</v>
      </c>
      <c r="D61" s="10">
        <v>0</v>
      </c>
      <c r="E61" s="10">
        <v>0</v>
      </c>
      <c r="F61" s="10">
        <v>0</v>
      </c>
      <c r="G61" s="10">
        <v>0</v>
      </c>
      <c r="H61" s="10">
        <v>5.4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2.8</v>
      </c>
      <c r="V61" s="10">
        <v>0.2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0.4</v>
      </c>
      <c r="AD61" s="10">
        <v>4.8</v>
      </c>
      <c r="AE61" s="10">
        <v>0</v>
      </c>
      <c r="AF61" s="81">
        <f t="shared" si="3"/>
        <v>14.599999999999998</v>
      </c>
      <c r="AG61" s="82">
        <f t="shared" si="6"/>
        <v>5.4</v>
      </c>
      <c r="AH61" s="56">
        <f t="shared" si="7"/>
        <v>24</v>
      </c>
    </row>
    <row r="62" spans="1:35" x14ac:dyDescent="0.2">
      <c r="A62" s="117" t="s">
        <v>9</v>
      </c>
      <c r="B62" s="10">
        <v>0</v>
      </c>
      <c r="C62" s="10">
        <v>22.4</v>
      </c>
      <c r="D62" s="10">
        <v>41.4</v>
      </c>
      <c r="E62" s="10">
        <v>0.8</v>
      </c>
      <c r="F62" s="10">
        <v>1</v>
      </c>
      <c r="G62" s="10">
        <v>3.2</v>
      </c>
      <c r="H62" s="10">
        <v>11.6</v>
      </c>
      <c r="I62" s="10">
        <v>0</v>
      </c>
      <c r="J62" s="10">
        <v>0</v>
      </c>
      <c r="K62" s="10">
        <v>0</v>
      </c>
      <c r="L62" s="10">
        <v>0</v>
      </c>
      <c r="M62" s="10">
        <v>0.2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0.2</v>
      </c>
      <c r="W62" s="10">
        <v>15.4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2.4</v>
      </c>
      <c r="AE62" s="10">
        <v>0</v>
      </c>
      <c r="AF62" s="81">
        <f t="shared" si="3"/>
        <v>98.600000000000009</v>
      </c>
      <c r="AG62" s="82">
        <f t="shared" si="6"/>
        <v>41.4</v>
      </c>
      <c r="AH62" s="56">
        <f t="shared" si="7"/>
        <v>20</v>
      </c>
    </row>
    <row r="63" spans="1:35" x14ac:dyDescent="0.2">
      <c r="A63" s="117" t="s">
        <v>11</v>
      </c>
      <c r="B63" s="10">
        <v>1.8</v>
      </c>
      <c r="C63" s="10">
        <v>2.8</v>
      </c>
      <c r="D63" s="10">
        <v>18.600000000000001</v>
      </c>
      <c r="E63" s="10">
        <v>0</v>
      </c>
      <c r="F63" s="10">
        <v>1.4</v>
      </c>
      <c r="G63" s="10">
        <v>60</v>
      </c>
      <c r="H63" s="10">
        <v>2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0.2</v>
      </c>
      <c r="O63" s="10">
        <v>0</v>
      </c>
      <c r="P63" s="10">
        <v>0</v>
      </c>
      <c r="Q63" s="10">
        <v>0</v>
      </c>
      <c r="R63" s="10">
        <v>0</v>
      </c>
      <c r="S63" s="10">
        <v>6.4</v>
      </c>
      <c r="T63" s="10">
        <v>0</v>
      </c>
      <c r="U63" s="10">
        <v>3</v>
      </c>
      <c r="V63" s="10">
        <v>9</v>
      </c>
      <c r="W63" s="10">
        <v>66.2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81">
        <f t="shared" si="3"/>
        <v>171.4</v>
      </c>
      <c r="AG63" s="82">
        <f t="shared" si="6"/>
        <v>66.2</v>
      </c>
      <c r="AH63" s="56">
        <f t="shared" si="7"/>
        <v>19</v>
      </c>
      <c r="AI63" t="s">
        <v>33</v>
      </c>
    </row>
    <row r="64" spans="1:35" x14ac:dyDescent="0.2">
      <c r="A64" s="117" t="s">
        <v>230</v>
      </c>
      <c r="B64" s="10">
        <v>0</v>
      </c>
      <c r="C64" s="10">
        <v>10.4</v>
      </c>
      <c r="D64" s="10">
        <v>7.2</v>
      </c>
      <c r="E64" s="10">
        <v>0</v>
      </c>
      <c r="F64" s="10">
        <v>0</v>
      </c>
      <c r="G64" s="10">
        <v>0</v>
      </c>
      <c r="H64" s="10">
        <v>7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2.2000000000000002</v>
      </c>
      <c r="V64" s="10">
        <v>38.200000000000003</v>
      </c>
      <c r="W64" s="10">
        <v>0.6</v>
      </c>
      <c r="X64" s="10">
        <v>0</v>
      </c>
      <c r="Y64" s="10">
        <v>0</v>
      </c>
      <c r="Z64" s="10">
        <v>0</v>
      </c>
      <c r="AA64" s="10">
        <v>0</v>
      </c>
      <c r="AB64" s="10">
        <v>4.8</v>
      </c>
      <c r="AC64" s="10">
        <v>21.6</v>
      </c>
      <c r="AD64" s="10">
        <v>8</v>
      </c>
      <c r="AE64" s="10">
        <v>0.2</v>
      </c>
      <c r="AF64" s="81">
        <f t="shared" si="3"/>
        <v>101.2</v>
      </c>
      <c r="AG64" s="82">
        <f t="shared" si="6"/>
        <v>38.200000000000003</v>
      </c>
      <c r="AH64" s="56">
        <f t="shared" si="7"/>
        <v>19</v>
      </c>
    </row>
    <row r="65" spans="1:35" x14ac:dyDescent="0.2">
      <c r="A65" s="117" t="s">
        <v>14</v>
      </c>
      <c r="B65" s="10">
        <v>0</v>
      </c>
      <c r="C65" s="10">
        <v>0.6</v>
      </c>
      <c r="D65" s="10">
        <v>5</v>
      </c>
      <c r="E65" s="10">
        <v>1.6</v>
      </c>
      <c r="F65" s="10">
        <v>0</v>
      </c>
      <c r="G65" s="10">
        <v>48.4</v>
      </c>
      <c r="H65" s="10">
        <v>7.4</v>
      </c>
      <c r="I65" s="10">
        <v>0</v>
      </c>
      <c r="J65" s="10">
        <v>0</v>
      </c>
      <c r="K65" s="10">
        <v>0</v>
      </c>
      <c r="L65" s="10">
        <v>0</v>
      </c>
      <c r="M65" s="10">
        <v>1.2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15</v>
      </c>
      <c r="T65" s="10">
        <v>3</v>
      </c>
      <c r="U65" s="10">
        <v>0</v>
      </c>
      <c r="V65" s="10">
        <v>8.8000000000000007</v>
      </c>
      <c r="W65" s="10">
        <v>0.6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0.8</v>
      </c>
      <c r="AD65" s="10">
        <v>0.2</v>
      </c>
      <c r="AE65" s="10">
        <v>0</v>
      </c>
      <c r="AF65" s="81">
        <f t="shared" si="3"/>
        <v>92.59999999999998</v>
      </c>
      <c r="AG65" s="82">
        <f t="shared" si="6"/>
        <v>48.4</v>
      </c>
      <c r="AH65" s="56">
        <f t="shared" si="7"/>
        <v>18</v>
      </c>
    </row>
    <row r="66" spans="1:35" x14ac:dyDescent="0.2">
      <c r="A66" s="117" t="s">
        <v>231</v>
      </c>
      <c r="B66" s="10">
        <v>2</v>
      </c>
      <c r="C66" s="10">
        <v>60</v>
      </c>
      <c r="D66" s="10">
        <v>2.4</v>
      </c>
      <c r="E66" s="10">
        <v>0.2</v>
      </c>
      <c r="F66" s="10">
        <v>3.8</v>
      </c>
      <c r="G66" s="10">
        <v>0.2</v>
      </c>
      <c r="H66" s="10">
        <v>1</v>
      </c>
      <c r="I66" s="10">
        <v>0.6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2.2000000000000002</v>
      </c>
      <c r="Q66" s="10">
        <v>0</v>
      </c>
      <c r="R66" s="10">
        <v>3</v>
      </c>
      <c r="S66" s="10">
        <v>22.8</v>
      </c>
      <c r="T66" s="10">
        <v>0</v>
      </c>
      <c r="U66" s="10">
        <v>0</v>
      </c>
      <c r="V66" s="10">
        <v>0</v>
      </c>
      <c r="W66" s="10">
        <v>12</v>
      </c>
      <c r="X66" s="10">
        <v>0.2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9</v>
      </c>
      <c r="AF66" s="81">
        <f t="shared" si="3"/>
        <v>119.4</v>
      </c>
      <c r="AG66" s="82">
        <f t="shared" si="6"/>
        <v>60</v>
      </c>
      <c r="AH66" s="56">
        <f t="shared" si="7"/>
        <v>16</v>
      </c>
      <c r="AI66" s="11" t="s">
        <v>33</v>
      </c>
    </row>
    <row r="67" spans="1:35" x14ac:dyDescent="0.2">
      <c r="A67" s="117" t="s">
        <v>232</v>
      </c>
      <c r="B67" s="10" t="s">
        <v>203</v>
      </c>
      <c r="C67" s="10" t="s">
        <v>203</v>
      </c>
      <c r="D67" s="10" t="s">
        <v>203</v>
      </c>
      <c r="E67" s="10" t="s">
        <v>203</v>
      </c>
      <c r="F67" s="10" t="s">
        <v>203</v>
      </c>
      <c r="G67" s="10">
        <v>2.4</v>
      </c>
      <c r="H67" s="10">
        <v>2</v>
      </c>
      <c r="I67" s="10">
        <v>23.8</v>
      </c>
      <c r="J67" s="10">
        <v>0</v>
      </c>
      <c r="K67" s="10">
        <v>0</v>
      </c>
      <c r="L67" s="10">
        <v>0</v>
      </c>
      <c r="M67" s="10">
        <v>63</v>
      </c>
      <c r="N67" s="10">
        <v>0.2</v>
      </c>
      <c r="O67" s="10">
        <v>0</v>
      </c>
      <c r="P67" s="10">
        <v>0</v>
      </c>
      <c r="Q67" s="10">
        <v>0</v>
      </c>
      <c r="R67" s="10">
        <v>1</v>
      </c>
      <c r="S67" s="10">
        <v>0.2</v>
      </c>
      <c r="T67" s="10">
        <v>64.599999999999994</v>
      </c>
      <c r="U67" s="10">
        <v>9.8000000000000007</v>
      </c>
      <c r="V67" s="10">
        <v>4</v>
      </c>
      <c r="W67" s="10">
        <v>0</v>
      </c>
      <c r="X67" s="10">
        <v>2.2000000000000002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1</v>
      </c>
      <c r="AF67" s="81">
        <f t="shared" si="3"/>
        <v>174.2</v>
      </c>
      <c r="AG67" s="82">
        <f t="shared" si="6"/>
        <v>64.599999999999994</v>
      </c>
      <c r="AH67" s="56">
        <f t="shared" si="7"/>
        <v>13</v>
      </c>
    </row>
    <row r="68" spans="1:35" x14ac:dyDescent="0.2">
      <c r="A68" s="117" t="s">
        <v>17</v>
      </c>
      <c r="B68" s="10">
        <v>3.2</v>
      </c>
      <c r="C68" s="10">
        <v>33.6</v>
      </c>
      <c r="D68" s="10">
        <v>0.6</v>
      </c>
      <c r="E68" s="10">
        <v>0</v>
      </c>
      <c r="F68" s="10">
        <v>49.2</v>
      </c>
      <c r="G68" s="10">
        <v>5.8</v>
      </c>
      <c r="H68" s="10">
        <v>13.2</v>
      </c>
      <c r="I68" s="10">
        <v>9.8000000000000007</v>
      </c>
      <c r="J68" s="10">
        <v>0</v>
      </c>
      <c r="K68" s="10">
        <v>0</v>
      </c>
      <c r="L68" s="10">
        <v>0</v>
      </c>
      <c r="M68" s="10">
        <v>28.4</v>
      </c>
      <c r="N68" s="10">
        <v>0</v>
      </c>
      <c r="O68" s="10">
        <v>0.2</v>
      </c>
      <c r="P68" s="10">
        <v>19.2</v>
      </c>
      <c r="Q68" s="10">
        <v>0.2</v>
      </c>
      <c r="R68" s="10">
        <v>30.4</v>
      </c>
      <c r="S68" s="10">
        <v>0</v>
      </c>
      <c r="T68" s="10">
        <v>31.8</v>
      </c>
      <c r="U68" s="10">
        <v>3.2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1.2</v>
      </c>
      <c r="AF68" s="81">
        <f t="shared" si="3"/>
        <v>230.99999999999997</v>
      </c>
      <c r="AG68" s="82">
        <f t="shared" si="6"/>
        <v>49.2</v>
      </c>
      <c r="AH68" s="56">
        <f t="shared" si="7"/>
        <v>14</v>
      </c>
    </row>
    <row r="69" spans="1:35" x14ac:dyDescent="0.2">
      <c r="A69" s="104" t="s">
        <v>233</v>
      </c>
      <c r="B69" s="91">
        <v>0</v>
      </c>
      <c r="C69" s="91">
        <v>38</v>
      </c>
      <c r="D69" s="91">
        <v>10.199999999999999</v>
      </c>
      <c r="E69" s="91">
        <v>1.6</v>
      </c>
      <c r="F69" s="91">
        <v>0</v>
      </c>
      <c r="G69" s="91">
        <v>8</v>
      </c>
      <c r="H69" s="91">
        <v>10.6</v>
      </c>
      <c r="I69" s="91">
        <v>6.4</v>
      </c>
      <c r="J69" s="91">
        <v>0</v>
      </c>
      <c r="K69" s="91">
        <v>0</v>
      </c>
      <c r="L69" s="91">
        <v>0</v>
      </c>
      <c r="M69" s="91">
        <v>0</v>
      </c>
      <c r="N69" s="91">
        <v>0.2</v>
      </c>
      <c r="O69" s="91">
        <v>0</v>
      </c>
      <c r="P69" s="91">
        <v>0</v>
      </c>
      <c r="Q69" s="91">
        <v>16</v>
      </c>
      <c r="R69" s="91">
        <v>0</v>
      </c>
      <c r="S69" s="91">
        <v>0</v>
      </c>
      <c r="T69" s="91">
        <v>0</v>
      </c>
      <c r="U69" s="91">
        <v>0</v>
      </c>
      <c r="V69" s="91">
        <v>4.8</v>
      </c>
      <c r="W69" s="91">
        <v>7.8</v>
      </c>
      <c r="X69" s="91">
        <v>0</v>
      </c>
      <c r="Y69" s="91">
        <v>0</v>
      </c>
      <c r="Z69" s="91">
        <v>0</v>
      </c>
      <c r="AA69" s="91">
        <v>0</v>
      </c>
      <c r="AB69" s="91">
        <v>0</v>
      </c>
      <c r="AC69" s="91">
        <v>6</v>
      </c>
      <c r="AD69" s="91">
        <v>28.6</v>
      </c>
      <c r="AE69" s="91">
        <v>0</v>
      </c>
      <c r="AF69" s="81">
        <f t="shared" si="3"/>
        <v>138.20000000000002</v>
      </c>
      <c r="AG69" s="82">
        <f t="shared" si="6"/>
        <v>38</v>
      </c>
      <c r="AH69" s="56">
        <f t="shared" si="7"/>
        <v>18</v>
      </c>
      <c r="AI69" s="11" t="s">
        <v>33</v>
      </c>
    </row>
    <row r="70" spans="1:35" x14ac:dyDescent="0.2">
      <c r="A70" s="93" t="s">
        <v>221</v>
      </c>
      <c r="B70" s="91">
        <v>0</v>
      </c>
      <c r="C70" s="91">
        <v>11.5</v>
      </c>
      <c r="D70" s="91">
        <v>6.3</v>
      </c>
      <c r="E70" s="91">
        <v>1.8</v>
      </c>
      <c r="F70" s="91">
        <v>0.5</v>
      </c>
      <c r="G70" s="91">
        <v>19</v>
      </c>
      <c r="H70" s="91">
        <v>0.2</v>
      </c>
      <c r="I70" s="91">
        <v>0</v>
      </c>
      <c r="J70" s="91">
        <v>0</v>
      </c>
      <c r="K70" s="91">
        <v>0</v>
      </c>
      <c r="L70" s="91">
        <v>0</v>
      </c>
      <c r="M70" s="91">
        <v>0.4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1">
        <v>0</v>
      </c>
      <c r="T70" s="91">
        <v>0</v>
      </c>
      <c r="U70" s="91">
        <v>0</v>
      </c>
      <c r="V70" s="91">
        <v>0.7</v>
      </c>
      <c r="W70" s="91">
        <v>0</v>
      </c>
      <c r="X70" s="91">
        <v>0</v>
      </c>
      <c r="Y70" s="91">
        <v>0</v>
      </c>
      <c r="Z70" s="91">
        <v>0</v>
      </c>
      <c r="AA70" s="91">
        <v>0</v>
      </c>
      <c r="AB70" s="91">
        <v>0</v>
      </c>
      <c r="AC70" s="91">
        <v>0</v>
      </c>
      <c r="AD70" s="91">
        <v>10.9</v>
      </c>
      <c r="AE70" s="91">
        <v>46.1</v>
      </c>
      <c r="AF70" s="81">
        <f t="shared" si="3"/>
        <v>97.4</v>
      </c>
      <c r="AG70" s="82">
        <f t="shared" si="6"/>
        <v>46.1</v>
      </c>
      <c r="AH70" s="56">
        <f t="shared" si="7"/>
        <v>20</v>
      </c>
    </row>
    <row r="71" spans="1:35" x14ac:dyDescent="0.2">
      <c r="A71" s="93" t="s">
        <v>222</v>
      </c>
      <c r="B71" s="91">
        <v>0</v>
      </c>
      <c r="C71" s="91">
        <v>10.4</v>
      </c>
      <c r="D71" s="91">
        <v>7.7</v>
      </c>
      <c r="E71" s="91">
        <v>0.9</v>
      </c>
      <c r="F71" s="91">
        <v>0</v>
      </c>
      <c r="G71" s="91">
        <v>53.3</v>
      </c>
      <c r="H71" s="91">
        <v>1.3</v>
      </c>
      <c r="I71" s="91">
        <v>0</v>
      </c>
      <c r="J71" s="91">
        <v>0</v>
      </c>
      <c r="K71" s="91">
        <v>0</v>
      </c>
      <c r="L71" s="91">
        <v>0</v>
      </c>
      <c r="M71" s="91">
        <v>0.2</v>
      </c>
      <c r="N71" s="91">
        <v>0</v>
      </c>
      <c r="O71" s="91">
        <v>0</v>
      </c>
      <c r="P71" s="91">
        <v>0</v>
      </c>
      <c r="Q71" s="91">
        <v>0</v>
      </c>
      <c r="R71" s="91">
        <v>0</v>
      </c>
      <c r="S71" s="91">
        <v>0</v>
      </c>
      <c r="T71" s="91">
        <v>0</v>
      </c>
      <c r="U71" s="91">
        <v>0</v>
      </c>
      <c r="V71" s="91">
        <v>9.3000000000000007</v>
      </c>
      <c r="W71" s="91">
        <v>0</v>
      </c>
      <c r="X71" s="91">
        <v>0</v>
      </c>
      <c r="Y71" s="91">
        <v>0</v>
      </c>
      <c r="Z71" s="91">
        <v>0</v>
      </c>
      <c r="AA71" s="91">
        <v>0</v>
      </c>
      <c r="AB71" s="91">
        <v>0</v>
      </c>
      <c r="AC71" s="91">
        <v>0</v>
      </c>
      <c r="AD71" s="91">
        <v>1.2</v>
      </c>
      <c r="AE71" s="91">
        <v>26.2</v>
      </c>
      <c r="AF71" s="81">
        <f t="shared" si="3"/>
        <v>110.5</v>
      </c>
      <c r="AG71" s="82">
        <f t="shared" si="6"/>
        <v>53.3</v>
      </c>
      <c r="AH71" s="56">
        <f t="shared" si="7"/>
        <v>21</v>
      </c>
    </row>
    <row r="72" spans="1:35" x14ac:dyDescent="0.2">
      <c r="A72" s="93" t="s">
        <v>223</v>
      </c>
      <c r="B72" s="91">
        <v>0</v>
      </c>
      <c r="C72" s="91">
        <v>57.3</v>
      </c>
      <c r="D72" s="91">
        <v>5.9</v>
      </c>
      <c r="E72" s="91">
        <v>0.7</v>
      </c>
      <c r="F72" s="91">
        <v>2.8</v>
      </c>
      <c r="G72" s="91">
        <v>0</v>
      </c>
      <c r="H72" s="91">
        <v>2.8</v>
      </c>
      <c r="I72" s="91">
        <v>0</v>
      </c>
      <c r="J72" s="91">
        <v>0</v>
      </c>
      <c r="K72" s="91">
        <v>0</v>
      </c>
      <c r="L72" s="91">
        <v>0</v>
      </c>
      <c r="M72" s="91">
        <v>0.3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0.2</v>
      </c>
      <c r="V72" s="91">
        <v>39.6</v>
      </c>
      <c r="W72" s="91">
        <v>2.7</v>
      </c>
      <c r="X72" s="91">
        <v>0</v>
      </c>
      <c r="Y72" s="91">
        <v>0</v>
      </c>
      <c r="Z72" s="91">
        <v>0</v>
      </c>
      <c r="AA72" s="91">
        <v>1.9</v>
      </c>
      <c r="AB72" s="91">
        <v>0.1</v>
      </c>
      <c r="AC72" s="91">
        <v>1</v>
      </c>
      <c r="AD72" s="91">
        <v>1.3</v>
      </c>
      <c r="AE72" s="91">
        <v>0</v>
      </c>
      <c r="AF72" s="81">
        <f t="shared" ref="AF72:AF74" si="8">SUM(B72:AE72)</f>
        <v>116.6</v>
      </c>
      <c r="AG72" s="82">
        <f t="shared" si="6"/>
        <v>57.3</v>
      </c>
      <c r="AH72" s="56">
        <f t="shared" si="7"/>
        <v>17</v>
      </c>
    </row>
    <row r="73" spans="1:35" x14ac:dyDescent="0.2">
      <c r="A73" s="93" t="s">
        <v>224</v>
      </c>
      <c r="B73" s="103">
        <v>6.6</v>
      </c>
      <c r="C73" s="103">
        <v>5.3</v>
      </c>
      <c r="D73" s="103">
        <v>29.7</v>
      </c>
      <c r="E73" s="103">
        <v>6</v>
      </c>
      <c r="F73" s="103">
        <v>0</v>
      </c>
      <c r="G73" s="103">
        <v>2.8</v>
      </c>
      <c r="H73" s="103">
        <v>8.5</v>
      </c>
      <c r="I73" s="103">
        <v>0</v>
      </c>
      <c r="J73" s="103">
        <v>0</v>
      </c>
      <c r="K73" s="103">
        <v>0</v>
      </c>
      <c r="L73" s="103">
        <v>0</v>
      </c>
      <c r="M73" s="103">
        <v>0.5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0.2</v>
      </c>
      <c r="V73" s="103">
        <v>14.7</v>
      </c>
      <c r="W73" s="103">
        <v>2.7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v>0.6</v>
      </c>
      <c r="AD73" s="103">
        <v>0</v>
      </c>
      <c r="AE73" s="103">
        <v>0</v>
      </c>
      <c r="AF73" s="81">
        <f t="shared" si="8"/>
        <v>77.599999999999994</v>
      </c>
      <c r="AG73" s="82">
        <f t="shared" si="6"/>
        <v>29.7</v>
      </c>
      <c r="AH73" s="56">
        <f t="shared" si="7"/>
        <v>19</v>
      </c>
    </row>
    <row r="74" spans="1:35" x14ac:dyDescent="0.2">
      <c r="A74" s="114" t="s">
        <v>238</v>
      </c>
      <c r="B74" s="115">
        <v>3</v>
      </c>
      <c r="C74" s="115">
        <v>0.2</v>
      </c>
      <c r="D74" s="115">
        <v>46.8</v>
      </c>
      <c r="E74" s="115">
        <v>0</v>
      </c>
      <c r="F74" s="115">
        <v>24.2</v>
      </c>
      <c r="G74" s="115">
        <v>0.2</v>
      </c>
      <c r="H74" s="115">
        <v>2.2000000000000002</v>
      </c>
      <c r="I74" s="115">
        <v>0</v>
      </c>
      <c r="J74" s="115">
        <v>0</v>
      </c>
      <c r="K74" s="115">
        <v>0</v>
      </c>
      <c r="L74" s="115">
        <v>0</v>
      </c>
      <c r="M74" s="115">
        <v>3.2</v>
      </c>
      <c r="N74" s="115">
        <v>0.2</v>
      </c>
      <c r="O74" s="115">
        <v>0</v>
      </c>
      <c r="P74" s="115">
        <v>0</v>
      </c>
      <c r="Q74" s="115">
        <v>0</v>
      </c>
      <c r="R74" s="115">
        <v>0</v>
      </c>
      <c r="S74" s="115">
        <v>2.2000000000000002</v>
      </c>
      <c r="T74" s="115">
        <v>0</v>
      </c>
      <c r="U74" s="115">
        <v>14.2</v>
      </c>
      <c r="V74" s="115">
        <v>0.2</v>
      </c>
      <c r="W74" s="115">
        <v>0</v>
      </c>
      <c r="X74" s="115">
        <v>1.2</v>
      </c>
      <c r="Y74" s="115">
        <v>0</v>
      </c>
      <c r="Z74" s="115">
        <v>0</v>
      </c>
      <c r="AA74" s="115">
        <v>0</v>
      </c>
      <c r="AB74" s="115">
        <v>0</v>
      </c>
      <c r="AC74" s="115">
        <v>0</v>
      </c>
      <c r="AD74" s="115">
        <v>0</v>
      </c>
      <c r="AE74" s="115">
        <v>0</v>
      </c>
      <c r="AF74" s="81">
        <f t="shared" si="8"/>
        <v>97.800000000000026</v>
      </c>
      <c r="AG74" s="82">
        <f t="shared" si="6"/>
        <v>46.8</v>
      </c>
      <c r="AH74" s="56">
        <f t="shared" si="7"/>
        <v>18</v>
      </c>
      <c r="AI74" s="116"/>
    </row>
    <row r="75" spans="1:35" s="5" customFormat="1" ht="17.100000000000001" customHeight="1" thickBot="1" x14ac:dyDescent="0.25">
      <c r="A75" s="51" t="s">
        <v>22</v>
      </c>
      <c r="B75" s="92">
        <f t="shared" ref="B75:AE75" si="9">MAX(B5:B73)</f>
        <v>32.800000000000004</v>
      </c>
      <c r="C75" s="92">
        <f t="shared" si="9"/>
        <v>99.6</v>
      </c>
      <c r="D75" s="92">
        <f t="shared" si="9"/>
        <v>166</v>
      </c>
      <c r="E75" s="92">
        <f t="shared" si="9"/>
        <v>22.2</v>
      </c>
      <c r="F75" s="92">
        <f t="shared" si="9"/>
        <v>70</v>
      </c>
      <c r="G75" s="92">
        <f t="shared" si="9"/>
        <v>60</v>
      </c>
      <c r="H75" s="92">
        <f t="shared" si="9"/>
        <v>58.8</v>
      </c>
      <c r="I75" s="92">
        <f t="shared" si="9"/>
        <v>23.8</v>
      </c>
      <c r="J75" s="92">
        <f t="shared" si="9"/>
        <v>0.4</v>
      </c>
      <c r="K75" s="92">
        <f t="shared" si="9"/>
        <v>3.8</v>
      </c>
      <c r="L75" s="92">
        <f t="shared" si="9"/>
        <v>47.4</v>
      </c>
      <c r="M75" s="92">
        <f t="shared" si="9"/>
        <v>63</v>
      </c>
      <c r="N75" s="92">
        <f t="shared" si="9"/>
        <v>4.8</v>
      </c>
      <c r="O75" s="92">
        <f t="shared" si="9"/>
        <v>9.6</v>
      </c>
      <c r="P75" s="92">
        <f t="shared" si="9"/>
        <v>22.999999999999996</v>
      </c>
      <c r="Q75" s="92">
        <f t="shared" si="9"/>
        <v>31.4</v>
      </c>
      <c r="R75" s="92">
        <f t="shared" si="9"/>
        <v>55.599999999999994</v>
      </c>
      <c r="S75" s="92">
        <f t="shared" si="9"/>
        <v>22.8</v>
      </c>
      <c r="T75" s="92">
        <f t="shared" si="9"/>
        <v>64.599999999999994</v>
      </c>
      <c r="U75" s="92">
        <f t="shared" si="9"/>
        <v>30.2</v>
      </c>
      <c r="V75" s="92">
        <f t="shared" si="9"/>
        <v>50.199999999999996</v>
      </c>
      <c r="W75" s="92">
        <f t="shared" si="9"/>
        <v>66.2</v>
      </c>
      <c r="X75" s="92">
        <f t="shared" si="9"/>
        <v>18.8</v>
      </c>
      <c r="Y75" s="92">
        <f t="shared" si="9"/>
        <v>8.6</v>
      </c>
      <c r="Z75" s="92">
        <f t="shared" si="9"/>
        <v>0.8</v>
      </c>
      <c r="AA75" s="92">
        <f t="shared" si="9"/>
        <v>32.4</v>
      </c>
      <c r="AB75" s="92">
        <f t="shared" si="9"/>
        <v>23.599999999999998</v>
      </c>
      <c r="AC75" s="92">
        <f t="shared" si="9"/>
        <v>21.6</v>
      </c>
      <c r="AD75" s="92">
        <f t="shared" si="9"/>
        <v>71.400000000000006</v>
      </c>
      <c r="AE75" s="92">
        <f t="shared" si="9"/>
        <v>56.4</v>
      </c>
      <c r="AF75" s="81">
        <f>SUM(B75:AE75)</f>
        <v>1239.8</v>
      </c>
      <c r="AG75" s="82">
        <f t="shared" si="6"/>
        <v>166</v>
      </c>
      <c r="AH75" s="56">
        <f t="shared" si="7"/>
        <v>0</v>
      </c>
    </row>
    <row r="76" spans="1:35" x14ac:dyDescent="0.2">
      <c r="A76" s="140" t="s">
        <v>209</v>
      </c>
      <c r="B76" s="141"/>
      <c r="C76" s="42"/>
      <c r="D76" s="42"/>
      <c r="E76" s="42"/>
      <c r="F76" s="42"/>
      <c r="G76" s="42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48"/>
      <c r="AE76" s="52"/>
      <c r="AF76" s="84"/>
      <c r="AG76" s="84"/>
      <c r="AH76" s="85"/>
    </row>
    <row r="77" spans="1:35" x14ac:dyDescent="0.2">
      <c r="A77" s="142" t="s">
        <v>210</v>
      </c>
      <c r="B77" s="143"/>
      <c r="C77" s="43"/>
      <c r="D77" s="43"/>
      <c r="E77" s="43"/>
      <c r="F77" s="43"/>
      <c r="G77" s="43"/>
      <c r="H77" s="43"/>
      <c r="I77" s="43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19"/>
      <c r="U77" s="119"/>
      <c r="V77" s="119"/>
      <c r="W77" s="119"/>
      <c r="X77" s="119"/>
      <c r="Y77" s="105"/>
      <c r="Z77" s="105"/>
      <c r="AA77" s="105"/>
      <c r="AB77" s="105"/>
      <c r="AC77" s="105"/>
      <c r="AD77" s="105"/>
      <c r="AE77" s="105"/>
      <c r="AF77" s="84"/>
      <c r="AG77" s="84"/>
      <c r="AH77" s="85"/>
    </row>
    <row r="78" spans="1:35" x14ac:dyDescent="0.2">
      <c r="A78" s="77" t="s">
        <v>207</v>
      </c>
      <c r="B78" s="105"/>
      <c r="C78" s="105"/>
      <c r="D78" s="105"/>
      <c r="E78" s="105"/>
      <c r="F78" s="105"/>
      <c r="G78" s="105"/>
      <c r="H78" s="105"/>
      <c r="I78" s="105"/>
      <c r="J78" s="106"/>
      <c r="K78" s="106"/>
      <c r="L78" s="106"/>
      <c r="M78" s="106"/>
      <c r="N78" s="106"/>
      <c r="O78" s="106"/>
      <c r="P78" s="106"/>
      <c r="Q78" s="105"/>
      <c r="R78" s="105"/>
      <c r="S78" s="105"/>
      <c r="T78" s="120"/>
      <c r="U78" s="120"/>
      <c r="V78" s="120"/>
      <c r="W78" s="120"/>
      <c r="X78" s="120"/>
      <c r="Y78" s="105"/>
      <c r="Z78" s="105"/>
      <c r="AA78" s="105"/>
      <c r="AB78" s="105"/>
      <c r="AC78" s="105"/>
      <c r="AD78" s="48"/>
      <c r="AE78" s="48"/>
      <c r="AF78" s="84"/>
      <c r="AG78" s="84"/>
      <c r="AH78" s="85"/>
    </row>
    <row r="79" spans="1:35" x14ac:dyDescent="0.2">
      <c r="A79" s="136" t="s">
        <v>237</v>
      </c>
      <c r="B79" s="137"/>
      <c r="C79" s="109"/>
      <c r="D79" s="109"/>
      <c r="E79" s="109"/>
      <c r="F79" s="109"/>
      <c r="G79" s="109"/>
      <c r="H79" s="109"/>
      <c r="I79" s="109"/>
      <c r="J79" s="110"/>
      <c r="K79" s="110"/>
      <c r="L79" s="110"/>
      <c r="M79" s="110"/>
      <c r="N79" s="110"/>
      <c r="O79" s="110"/>
      <c r="P79" s="110"/>
      <c r="Q79" s="109"/>
      <c r="R79" s="109"/>
      <c r="S79" s="109"/>
      <c r="T79" s="110"/>
      <c r="U79" s="110"/>
      <c r="V79" s="110"/>
      <c r="W79" s="110"/>
      <c r="X79" s="110"/>
      <c r="Y79" s="109"/>
      <c r="Z79" s="109"/>
      <c r="AA79" s="109"/>
      <c r="AB79" s="109"/>
      <c r="AC79" s="109"/>
      <c r="AD79" s="111"/>
      <c r="AE79" s="111"/>
      <c r="AF79" s="111"/>
      <c r="AG79" s="112"/>
      <c r="AH79" s="113"/>
      <c r="AI79" s="113"/>
    </row>
    <row r="80" spans="1:35" x14ac:dyDescent="0.2">
      <c r="A80" s="77" t="s">
        <v>208</v>
      </c>
      <c r="B80" s="42"/>
      <c r="C80" s="42"/>
      <c r="D80" s="42"/>
      <c r="E80" s="105"/>
      <c r="F80" s="105"/>
      <c r="G80" s="105"/>
      <c r="H80" s="105"/>
      <c r="I80" s="42"/>
      <c r="J80" s="42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48"/>
      <c r="AE80" s="48"/>
      <c r="AF80" s="84"/>
      <c r="AG80" s="84"/>
      <c r="AH80" s="85"/>
    </row>
    <row r="81" spans="1:34" x14ac:dyDescent="0.2">
      <c r="A81" s="44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48"/>
      <c r="AF81" s="84"/>
      <c r="AG81" s="84"/>
      <c r="AH81" s="85"/>
    </row>
    <row r="82" spans="1:34" x14ac:dyDescent="0.2">
      <c r="A82" s="44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49"/>
      <c r="AF82" s="84"/>
      <c r="AG82" s="84"/>
      <c r="AH82" s="85"/>
    </row>
    <row r="83" spans="1:34" ht="13.5" thickBot="1" x14ac:dyDescent="0.25">
      <c r="A83" s="53"/>
      <c r="B83" s="54"/>
      <c r="C83" s="54"/>
      <c r="D83" s="54"/>
      <c r="E83" s="54"/>
      <c r="F83" s="54"/>
      <c r="G83" s="54" t="s">
        <v>33</v>
      </c>
      <c r="H83" s="54"/>
      <c r="I83" s="54"/>
      <c r="J83" s="54"/>
      <c r="K83" s="54"/>
      <c r="L83" s="54" t="s">
        <v>33</v>
      </c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86"/>
      <c r="AG83" s="86"/>
      <c r="AH83" s="87" t="s">
        <v>33</v>
      </c>
    </row>
    <row r="84" spans="1:34" x14ac:dyDescent="0.2">
      <c r="AF84" s="2"/>
      <c r="AG84" s="2"/>
      <c r="AH84" s="2"/>
    </row>
    <row r="85" spans="1:34" x14ac:dyDescent="0.2">
      <c r="AF85" s="2"/>
      <c r="AG85" s="2"/>
      <c r="AH85" s="2"/>
    </row>
    <row r="86" spans="1:34" x14ac:dyDescent="0.2">
      <c r="G86" s="2" t="s">
        <v>33</v>
      </c>
      <c r="AF86" s="2"/>
      <c r="AG86" s="2"/>
      <c r="AH86" s="2"/>
    </row>
    <row r="87" spans="1:34" x14ac:dyDescent="0.2">
      <c r="Q87" s="2" t="s">
        <v>33</v>
      </c>
      <c r="T87" s="2" t="s">
        <v>33</v>
      </c>
      <c r="V87" s="2" t="s">
        <v>33</v>
      </c>
      <c r="X87" s="2" t="s">
        <v>33</v>
      </c>
      <c r="Z87" s="2" t="s">
        <v>33</v>
      </c>
      <c r="AF87" s="2"/>
      <c r="AG87" s="2"/>
      <c r="AH87" s="2"/>
    </row>
    <row r="88" spans="1:34" x14ac:dyDescent="0.2">
      <c r="J88" s="2" t="s">
        <v>33</v>
      </c>
      <c r="M88" s="2" t="s">
        <v>33</v>
      </c>
      <c r="P88" s="2" t="s">
        <v>33</v>
      </c>
      <c r="Q88" s="2" t="s">
        <v>33</v>
      </c>
      <c r="R88" s="2" t="s">
        <v>33</v>
      </c>
      <c r="S88" s="2" t="s">
        <v>33</v>
      </c>
      <c r="T88" s="2" t="s">
        <v>33</v>
      </c>
      <c r="W88" s="2" t="s">
        <v>33</v>
      </c>
      <c r="X88" s="2" t="s">
        <v>33</v>
      </c>
      <c r="Z88" s="2" t="s">
        <v>33</v>
      </c>
      <c r="AB88" s="2" t="s">
        <v>33</v>
      </c>
      <c r="AF88" s="2"/>
      <c r="AG88" s="2" t="s">
        <v>33</v>
      </c>
      <c r="AH88" s="2"/>
    </row>
    <row r="89" spans="1:34" x14ac:dyDescent="0.2">
      <c r="Q89" s="2" t="s">
        <v>33</v>
      </c>
      <c r="S89" s="2" t="s">
        <v>33</v>
      </c>
      <c r="V89" s="2" t="s">
        <v>33</v>
      </c>
      <c r="W89" s="2" t="s">
        <v>33</v>
      </c>
      <c r="AB89" s="2" t="s">
        <v>33</v>
      </c>
      <c r="AC89" s="2" t="s">
        <v>33</v>
      </c>
      <c r="AF89" s="2" t="s">
        <v>33</v>
      </c>
      <c r="AG89" s="2" t="s">
        <v>33</v>
      </c>
      <c r="AH89" s="2"/>
    </row>
    <row r="90" spans="1:34" x14ac:dyDescent="0.2">
      <c r="J90" s="2" t="s">
        <v>33</v>
      </c>
      <c r="O90" s="2" t="s">
        <v>206</v>
      </c>
      <c r="P90" s="2" t="s">
        <v>33</v>
      </c>
      <c r="S90" s="2" t="s">
        <v>33</v>
      </c>
      <c r="T90" s="2" t="s">
        <v>33</v>
      </c>
      <c r="U90" s="2" t="s">
        <v>33</v>
      </c>
      <c r="V90" s="2" t="s">
        <v>33</v>
      </c>
      <c r="Z90" s="2" t="s">
        <v>33</v>
      </c>
      <c r="AF90" s="2"/>
      <c r="AG90" s="2"/>
      <c r="AH90" s="2" t="s">
        <v>33</v>
      </c>
    </row>
    <row r="91" spans="1:34" x14ac:dyDescent="0.2">
      <c r="K91" s="2" t="s">
        <v>33</v>
      </c>
      <c r="L91" s="2" t="s">
        <v>33</v>
      </c>
      <c r="M91" s="2" t="s">
        <v>33</v>
      </c>
      <c r="P91" s="2" t="s">
        <v>33</v>
      </c>
      <c r="Q91" s="2" t="s">
        <v>33</v>
      </c>
      <c r="S91" s="2" t="s">
        <v>33</v>
      </c>
      <c r="W91" s="2" t="s">
        <v>33</v>
      </c>
      <c r="Z91" s="2" t="s">
        <v>33</v>
      </c>
      <c r="AB91" s="2" t="s">
        <v>33</v>
      </c>
      <c r="AF91" s="2"/>
      <c r="AG91" s="2"/>
      <c r="AH91" s="2"/>
    </row>
    <row r="92" spans="1:34" x14ac:dyDescent="0.2">
      <c r="H92" s="2" t="s">
        <v>33</v>
      </c>
      <c r="S92" s="2" t="s">
        <v>33</v>
      </c>
      <c r="W92" s="2" t="s">
        <v>33</v>
      </c>
      <c r="AF92" s="2"/>
      <c r="AG92" s="2"/>
      <c r="AH92" s="2"/>
    </row>
    <row r="93" spans="1:34" x14ac:dyDescent="0.2">
      <c r="Q93" s="2" t="s">
        <v>33</v>
      </c>
      <c r="R93" s="2" t="s">
        <v>33</v>
      </c>
      <c r="AE93" s="2" t="s">
        <v>33</v>
      </c>
      <c r="AF93" s="2"/>
      <c r="AG93" s="2"/>
      <c r="AH93" s="2"/>
    </row>
    <row r="94" spans="1:34" x14ac:dyDescent="0.2">
      <c r="S94" s="2" t="s">
        <v>33</v>
      </c>
      <c r="X94" s="2" t="s">
        <v>33</v>
      </c>
      <c r="AC94" s="2" t="s">
        <v>33</v>
      </c>
      <c r="AF94" s="2"/>
      <c r="AG94" s="2"/>
      <c r="AH94" s="2" t="s">
        <v>33</v>
      </c>
    </row>
    <row r="95" spans="1:34" x14ac:dyDescent="0.2">
      <c r="Y95" s="2" t="s">
        <v>33</v>
      </c>
      <c r="AF95" s="2"/>
      <c r="AG95" s="2"/>
      <c r="AH95" s="2"/>
    </row>
    <row r="96" spans="1:34" x14ac:dyDescent="0.2">
      <c r="AF96" s="2"/>
      <c r="AG96" s="2"/>
      <c r="AH96" s="2"/>
    </row>
    <row r="97" spans="19:34" x14ac:dyDescent="0.2">
      <c r="AF97" s="2"/>
      <c r="AG97" s="2"/>
      <c r="AH97" s="2"/>
    </row>
    <row r="98" spans="19:34" x14ac:dyDescent="0.2">
      <c r="AF98" s="2"/>
      <c r="AG98" s="2"/>
      <c r="AH98" s="2"/>
    </row>
    <row r="99" spans="19:34" x14ac:dyDescent="0.2">
      <c r="S99" s="2" t="s">
        <v>33</v>
      </c>
      <c r="AF99" s="2"/>
      <c r="AG99" s="2"/>
      <c r="AH99" s="2"/>
    </row>
    <row r="100" spans="19:34" x14ac:dyDescent="0.2">
      <c r="AF100" s="2"/>
      <c r="AG100" s="2"/>
      <c r="AH100" s="2"/>
    </row>
    <row r="101" spans="19:34" x14ac:dyDescent="0.2">
      <c r="AF101" s="2"/>
      <c r="AG101" s="2"/>
      <c r="AH101" s="2"/>
    </row>
    <row r="102" spans="19:34" x14ac:dyDescent="0.2">
      <c r="AF102" s="2"/>
      <c r="AG102" s="2"/>
      <c r="AH102" s="2"/>
    </row>
    <row r="103" spans="19:34" x14ac:dyDescent="0.2">
      <c r="AF103" s="2"/>
      <c r="AG103" s="2"/>
      <c r="AH103" s="2"/>
    </row>
  </sheetData>
  <sortState ref="A5:AI49">
    <sortCondition ref="A5:A49"/>
  </sortState>
  <mergeCells count="39">
    <mergeCell ref="AH3:AH4"/>
    <mergeCell ref="A1:AH1"/>
    <mergeCell ref="B2:AH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E3:AE4"/>
    <mergeCell ref="S3:S4"/>
    <mergeCell ref="T77:X77"/>
    <mergeCell ref="AC3:AC4"/>
    <mergeCell ref="AD3:AD4"/>
    <mergeCell ref="R3:R4"/>
    <mergeCell ref="T78:X78"/>
    <mergeCell ref="V3:V4"/>
    <mergeCell ref="X3:X4"/>
    <mergeCell ref="AB3:AB4"/>
    <mergeCell ref="Y3:Y4"/>
    <mergeCell ref="Z3:Z4"/>
    <mergeCell ref="U3:U4"/>
    <mergeCell ref="T3:T4"/>
    <mergeCell ref="AA3:AA4"/>
    <mergeCell ref="A79:B79"/>
    <mergeCell ref="Q3:Q4"/>
    <mergeCell ref="I3:I4"/>
    <mergeCell ref="H3:H4"/>
    <mergeCell ref="P3:P4"/>
    <mergeCell ref="K3:K4"/>
    <mergeCell ref="L3:L4"/>
    <mergeCell ref="O3:O4"/>
    <mergeCell ref="A76:B76"/>
    <mergeCell ref="A77:B77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2024-12-06T14:40:58Z</dcterms:modified>
</cp:coreProperties>
</file>